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0b - objekt K1- změna povrchu a skladby podlah 2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0 ZL30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Stavba!$A$1:$J$56</definedName>
    <definedName name="_xlnm.Print_Area" localSheetId="3">'ZL30 ZL30b Pol'!$A$1:$U$360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8" i="12"/>
  <c r="K18" i="12"/>
  <c r="M18" i="12"/>
  <c r="O18" i="12"/>
  <c r="Q18" i="12"/>
  <c r="U18" i="12"/>
  <c r="I38" i="12"/>
  <c r="K38" i="12"/>
  <c r="M38" i="12"/>
  <c r="O38" i="12"/>
  <c r="Q38" i="12"/>
  <c r="U38" i="12"/>
  <c r="I50" i="12"/>
  <c r="K50" i="12"/>
  <c r="M50" i="12"/>
  <c r="O50" i="12"/>
  <c r="Q50" i="12"/>
  <c r="U50" i="12"/>
  <c r="I54" i="12"/>
  <c r="K54" i="12"/>
  <c r="M54" i="12"/>
  <c r="O54" i="12"/>
  <c r="Q54" i="12"/>
  <c r="U54" i="12"/>
  <c r="I61" i="12"/>
  <c r="K61" i="12"/>
  <c r="M61" i="12"/>
  <c r="O61" i="12"/>
  <c r="Q61" i="12"/>
  <c r="U61" i="12"/>
  <c r="I67" i="12"/>
  <c r="K67" i="12"/>
  <c r="M67" i="12"/>
  <c r="O67" i="12"/>
  <c r="Q67" i="12"/>
  <c r="U67" i="12"/>
  <c r="I72" i="12"/>
  <c r="K72" i="12"/>
  <c r="M72" i="12"/>
  <c r="O72" i="12"/>
  <c r="Q72" i="12"/>
  <c r="U72" i="12"/>
  <c r="I78" i="12"/>
  <c r="K78" i="12"/>
  <c r="M78" i="12"/>
  <c r="O78" i="12"/>
  <c r="Q78" i="12"/>
  <c r="U78" i="12"/>
  <c r="G84" i="12"/>
  <c r="I85" i="12"/>
  <c r="I84" i="12" s="1"/>
  <c r="K85" i="12"/>
  <c r="K84" i="12" s="1"/>
  <c r="M85" i="12"/>
  <c r="M84" i="12" s="1"/>
  <c r="O85" i="12"/>
  <c r="O84" i="12" s="1"/>
  <c r="Q85" i="12"/>
  <c r="Q84" i="12" s="1"/>
  <c r="U85" i="12"/>
  <c r="U84" i="12" s="1"/>
  <c r="G89" i="12"/>
  <c r="Q89" i="12"/>
  <c r="I90" i="12"/>
  <c r="I89" i="12" s="1"/>
  <c r="K90" i="12"/>
  <c r="K89" i="12" s="1"/>
  <c r="M90" i="12"/>
  <c r="M89" i="12" s="1"/>
  <c r="O90" i="12"/>
  <c r="O89" i="12" s="1"/>
  <c r="Q90" i="12"/>
  <c r="U90" i="12"/>
  <c r="U89" i="12" s="1"/>
  <c r="G94" i="12"/>
  <c r="I95" i="12"/>
  <c r="K95" i="12"/>
  <c r="M95" i="12"/>
  <c r="O95" i="12"/>
  <c r="Q95" i="12"/>
  <c r="U95" i="12"/>
  <c r="I103" i="12"/>
  <c r="K103" i="12"/>
  <c r="M103" i="12"/>
  <c r="O103" i="12"/>
  <c r="Q103" i="12"/>
  <c r="U103" i="12"/>
  <c r="I116" i="12"/>
  <c r="K116" i="12"/>
  <c r="M116" i="12"/>
  <c r="O116" i="12"/>
  <c r="Q116" i="12"/>
  <c r="U116" i="12"/>
  <c r="I120" i="12"/>
  <c r="K120" i="12"/>
  <c r="M120" i="12"/>
  <c r="O120" i="12"/>
  <c r="Q120" i="12"/>
  <c r="U120" i="12"/>
  <c r="I124" i="12"/>
  <c r="K124" i="12"/>
  <c r="M124" i="12"/>
  <c r="O124" i="12"/>
  <c r="Q124" i="12"/>
  <c r="U124" i="12"/>
  <c r="I158" i="12"/>
  <c r="K158" i="12"/>
  <c r="M158" i="12"/>
  <c r="O158" i="12"/>
  <c r="Q158" i="12"/>
  <c r="U158" i="12"/>
  <c r="I192" i="12"/>
  <c r="K192" i="12"/>
  <c r="M192" i="12"/>
  <c r="O192" i="12"/>
  <c r="Q192" i="12"/>
  <c r="U192" i="12"/>
  <c r="I230" i="12"/>
  <c r="K230" i="12"/>
  <c r="M230" i="12"/>
  <c r="O230" i="12"/>
  <c r="Q230" i="12"/>
  <c r="U230" i="12"/>
  <c r="I239" i="12"/>
  <c r="K239" i="12"/>
  <c r="M239" i="12"/>
  <c r="O239" i="12"/>
  <c r="Q239" i="12"/>
  <c r="U239" i="12"/>
  <c r="I268" i="12"/>
  <c r="K268" i="12"/>
  <c r="M268" i="12"/>
  <c r="O268" i="12"/>
  <c r="Q268" i="12"/>
  <c r="U268" i="12"/>
  <c r="I280" i="12"/>
  <c r="K280" i="12"/>
  <c r="M280" i="12"/>
  <c r="O280" i="12"/>
  <c r="Q280" i="12"/>
  <c r="U280" i="12"/>
  <c r="G284" i="12"/>
  <c r="I285" i="12"/>
  <c r="K285" i="12"/>
  <c r="M285" i="12"/>
  <c r="O285" i="12"/>
  <c r="Q285" i="12"/>
  <c r="U285" i="12"/>
  <c r="I289" i="12"/>
  <c r="K289" i="12"/>
  <c r="M289" i="12"/>
  <c r="O289" i="12"/>
  <c r="Q289" i="12"/>
  <c r="U289" i="12"/>
  <c r="I290" i="12"/>
  <c r="K290" i="12"/>
  <c r="M290" i="12"/>
  <c r="O290" i="12"/>
  <c r="Q290" i="12"/>
  <c r="U290" i="12"/>
  <c r="I291" i="12"/>
  <c r="K291" i="12"/>
  <c r="M291" i="12"/>
  <c r="O291" i="12"/>
  <c r="Q291" i="12"/>
  <c r="U291" i="12"/>
  <c r="I295" i="12"/>
  <c r="K295" i="12"/>
  <c r="M295" i="12"/>
  <c r="O295" i="12"/>
  <c r="Q295" i="12"/>
  <c r="U295" i="12"/>
  <c r="G299" i="12"/>
  <c r="I300" i="12"/>
  <c r="K300" i="12"/>
  <c r="M300" i="12"/>
  <c r="O300" i="12"/>
  <c r="Q300" i="12"/>
  <c r="U300" i="12"/>
  <c r="I310" i="12"/>
  <c r="K310" i="12"/>
  <c r="M310" i="12"/>
  <c r="O310" i="12"/>
  <c r="Q310" i="12"/>
  <c r="U310" i="12"/>
  <c r="I320" i="12"/>
  <c r="K320" i="12"/>
  <c r="M320" i="12"/>
  <c r="O320" i="12"/>
  <c r="Q320" i="12"/>
  <c r="U320" i="12"/>
  <c r="I330" i="12"/>
  <c r="K330" i="12"/>
  <c r="M330" i="12"/>
  <c r="O330" i="12"/>
  <c r="Q330" i="12"/>
  <c r="U330" i="12"/>
  <c r="G334" i="12"/>
  <c r="I335" i="12"/>
  <c r="K335" i="12"/>
  <c r="M335" i="12"/>
  <c r="O335" i="12"/>
  <c r="Q335" i="12"/>
  <c r="U335" i="12"/>
  <c r="I339" i="12"/>
  <c r="K339" i="12"/>
  <c r="M339" i="12"/>
  <c r="O339" i="12"/>
  <c r="Q339" i="12"/>
  <c r="U339" i="12"/>
  <c r="I343" i="12"/>
  <c r="K343" i="12"/>
  <c r="M343" i="12"/>
  <c r="O343" i="12"/>
  <c r="Q343" i="12"/>
  <c r="U343" i="12"/>
  <c r="I347" i="12"/>
  <c r="K347" i="12"/>
  <c r="M347" i="12"/>
  <c r="O347" i="12"/>
  <c r="Q347" i="12"/>
  <c r="U347" i="12"/>
  <c r="I351" i="12"/>
  <c r="K351" i="12"/>
  <c r="M351" i="12"/>
  <c r="O351" i="12"/>
  <c r="Q351" i="12"/>
  <c r="U351" i="12"/>
  <c r="I355" i="12"/>
  <c r="K355" i="12"/>
  <c r="M355" i="12"/>
  <c r="O355" i="12"/>
  <c r="Q355" i="12"/>
  <c r="U355" i="12"/>
  <c r="I56" i="1"/>
  <c r="J52" i="1" s="1"/>
  <c r="F42" i="1"/>
  <c r="G42" i="1"/>
  <c r="H42" i="1"/>
  <c r="I42" i="1"/>
  <c r="J39" i="1" s="1"/>
  <c r="J42" i="1" s="1"/>
  <c r="J41" i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334" i="12" l="1"/>
  <c r="I334" i="12"/>
  <c r="Q284" i="12"/>
  <c r="M299" i="12"/>
  <c r="Q299" i="12"/>
  <c r="I299" i="12"/>
  <c r="Q94" i="12"/>
  <c r="J49" i="1"/>
  <c r="U299" i="12"/>
  <c r="K299" i="12"/>
  <c r="O299" i="12"/>
  <c r="O94" i="12"/>
  <c r="U94" i="12"/>
  <c r="K94" i="12"/>
  <c r="O7" i="12"/>
  <c r="U7" i="12"/>
  <c r="K7" i="12"/>
  <c r="Q334" i="12"/>
  <c r="M284" i="12"/>
  <c r="I284" i="12"/>
  <c r="I94" i="12"/>
  <c r="M94" i="12"/>
  <c r="J53" i="1"/>
  <c r="O334" i="12"/>
  <c r="U334" i="12"/>
  <c r="K334" i="12"/>
  <c r="O284" i="12"/>
  <c r="U284" i="12"/>
  <c r="K284" i="12"/>
  <c r="M7" i="12"/>
  <c r="Q7" i="12"/>
  <c r="I7" i="12"/>
  <c r="J50" i="1"/>
  <c r="J54" i="1"/>
  <c r="J51" i="1"/>
  <c r="J55" i="1"/>
  <c r="J5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<sst xmlns="http://schemas.openxmlformats.org/spreadsheetml/2006/main" count="947" uniqueCount="351">
  <si>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</si>
  <si>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</si>
  <si>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</si>
  <si>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</si>
  <si>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</si>
  <si>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</si>
  <si>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</si>
  <si>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</si>
  <si>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</si>
  <si>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</si>
  <si>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</si>
  <si>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</si>
  <si>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</si>
  <si>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</si>
  <si>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</si>
  <si>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</si>
  <si>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</si>
  <si>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</si>
  <si>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</si>
  <si>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</si>
  <si>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</si>
  <si>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</si>
  <si>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</si>
  <si>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</si>
  <si>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</si>
  <si>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</si>
  <si>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</si>
  <si>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</si>
  <si>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</si>
  <si>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</si>
  <si>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</si>
  <si>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</si>
  <si>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</si>
  <si>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</si>
  <si>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</si>
  <si>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</si>
  <si>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</si>
  <si>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</si>
  <si>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</si>
  <si>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</si>
  <si>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</si>
  <si>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</si>
  <si>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</si>
  <si>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ZL30b</t>
  </si>
  <si>
    <t>Změna skladby a povrchů podlah 2.NP</t>
  </si>
  <si>
    <t>ZL30</t>
  </si>
  <si>
    <t>Změna skladby a povrchů podlah 1.NP a 2.NP a doplnění podlah 1.PP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</si>
  <si>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</si>
  <si>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</si>
  <si>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</si>
  <si>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</si>
  <si>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</si>
  <si>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</si>
  <si>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</si>
  <si>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</si>
  <si>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</si>
  <si>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</si>
  <si>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</si>
  <si>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</si>
  <si>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</si>
  <si>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</si>
  <si>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</si>
  <si>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</si>
  <si>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</si>
  <si>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</si>
  <si>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</si>
  <si>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</si>
  <si>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</si>
  <si>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</si>
  <si>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</si>
  <si>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</si>
  <si>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</si>
  <si>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</si>
  <si>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</si>
  <si>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</si>
  <si>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</si>
  <si>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96</t>
  </si>
  <si>
    <t>Bourání konstrukcí</t>
  </si>
  <si>
    <t>99</t>
  </si>
  <si>
    <t>Staveništní přesun hmot</t>
  </si>
  <si>
    <t>762</t>
  </si>
  <si>
    <t>Konstrukce tesařské</t>
  </si>
  <si>
    <t>771</t>
  </si>
  <si>
    <t>Podlahy z dlaždic a obklady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</si>
  <si>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</si>
  <si>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</si>
  <si>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</si>
  <si>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</si>
  <si>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</si>
  <si>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</si>
  <si>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</si>
  <si>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</si>
  <si>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</si>
  <si>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</si>
  <si>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</si>
  <si>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</si>
  <si>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</si>
  <si>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</si>
  <si>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</si>
  <si>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</si>
  <si>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</si>
  <si>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</si>
  <si>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</si>
  <si>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</si>
  <si>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</si>
  <si>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</si>
  <si>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</si>
  <si>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</si>
  <si>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</si>
  <si>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</si>
  <si>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</si>
  <si>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</si>
  <si>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</si>
  <si>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</si>
  <si>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</si>
  <si>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632233332</t>
  </si>
  <si>
    <t>Povrchová úprava cihelné dlažby prostředkem na bázi včelího vosku v organ. rozpouštědle</t>
  </si>
  <si>
    <t xml:space="preserve">m2    </t>
  </si>
  <si>
    <t>POL1_1</t>
  </si>
  <si>
    <t xml:space="preserve">výkres č.A.1.2.b.05 - 2.NP  :  </t>
  </si>
  <si>
    <t>VV</t>
  </si>
  <si>
    <t xml:space="preserve">změna povrchu - podlaha nad gotickými stropy : </t>
  </si>
  <si>
    <t xml:space="preserve">cihhelná dlažba tl.30 mm - dlaždice 200x200 mm : </t>
  </si>
  <si>
    <t>místnost č. K1-2-040  :  17,61</t>
  </si>
  <si>
    <t>místnost č. K1-2-046  :  17,62</t>
  </si>
  <si>
    <t>Mezisoučet</t>
  </si>
  <si>
    <t xml:space="preserve">cihelná dlažba tl.65 mm - cihelný formát : </t>
  </si>
  <si>
    <t>místnost č. K1-2-043  :  10,35</t>
  </si>
  <si>
    <t>631581015</t>
  </si>
  <si>
    <t>Násyp z písku a mletého vápna</t>
  </si>
  <si>
    <t>m3</t>
  </si>
  <si>
    <t xml:space="preserve">skladba podlahy SH 74, 70  :  </t>
  </si>
  <si>
    <t>místnost č. K1-2-029 :  -71,77*0,08</t>
  </si>
  <si>
    <t xml:space="preserve">skladba podlahy SH 76  :  </t>
  </si>
  <si>
    <t>místnost č. K1-2-040 :  -17,61*0,1</t>
  </si>
  <si>
    <t>místnost č. K1-2-043 :  -10,35*0,1</t>
  </si>
  <si>
    <t>místnost č. K1-2-046 :  -17,62*0,1</t>
  </si>
  <si>
    <t xml:space="preserve">skladba podlahy SH 77  :  </t>
  </si>
  <si>
    <t>místnost č. K1-2-047 :  -5,7*0,155</t>
  </si>
  <si>
    <t>místnost č. K1-2-050 :  -14,21*0,155</t>
  </si>
  <si>
    <t>místnost č. K1-2-051 :  -15,07*0,155</t>
  </si>
  <si>
    <t>místnost č. K1-2-052 : - 23,36*0,155</t>
  </si>
  <si>
    <t xml:space="preserve">nahrazení násypu pod podlahou nenasákavým granulátem místnost K1-2-007 : </t>
  </si>
  <si>
    <t xml:space="preserve">na klenbě bylo ve spodní vrstvě - konstrukci druhé podlahy nalezené v násypu dřevo napadené dřevomorkou : </t>
  </si>
  <si>
    <t xml:space="preserve">vlákna byla prorostá do násypu : </t>
  </si>
  <si>
    <t xml:space="preserve">skladba podlahy SH 68 : </t>
  </si>
  <si>
    <t>místnost č. K1-2-007 : -34,68*0,12</t>
  </si>
  <si>
    <t>631591211</t>
  </si>
  <si>
    <t>Násyp pod podlahy FERMACELL do 100 mm</t>
  </si>
  <si>
    <t>POL1_</t>
  </si>
  <si>
    <t xml:space="preserve">položka není v katalogu prací ÚRS a nebyla nalezena ani položka obdobná : </t>
  </si>
  <si>
    <t xml:space="preserve">použita položka z katalogu prací RTS v souladu s SoD cenová hladina 2014/I - 6585,- Kč/m3 - 80% ceny 2014/I - 5268,- Kč/m3 : </t>
  </si>
  <si>
    <t/>
  </si>
  <si>
    <t xml:space="preserve">nahrazení násypu pod podlahou mezi polštáři nenasákavým granulátem místnost K1-2-007 : </t>
  </si>
  <si>
    <t>místnost č. K1-2-007 : 34,68*0,12</t>
  </si>
  <si>
    <t>632451236</t>
  </si>
  <si>
    <t>Potěr pískocementový hlazený ocel. hlad. tl. 50 mm</t>
  </si>
  <si>
    <t>m2</t>
  </si>
  <si>
    <t xml:space="preserve">Změna druhu povrchu podlahy - koupelna : </t>
  </si>
  <si>
    <t>místnost č. K1-2-038  :  2,37</t>
  </si>
  <si>
    <t>místnost č. K1-2-039  :  2,27</t>
  </si>
  <si>
    <t>632939121</t>
  </si>
  <si>
    <t>Pokládka dlažby cihelné tl.do 60 na maltu tl.30 mm</t>
  </si>
  <si>
    <t>místnost č. K1-2-040 :  17,61</t>
  </si>
  <si>
    <t>632939141</t>
  </si>
  <si>
    <t>Pokládka dlažby cihelné tl.do 80 na maltu tl.30 mm</t>
  </si>
  <si>
    <t>631591115</t>
  </si>
  <si>
    <t>Násyp pod podlahy z lehkých materiálů z keramzitu</t>
  </si>
  <si>
    <t xml:space="preserve">číslo položky v katalogu prací ÚRS 635211121, cena 2014/I - 2400,- Kč/m3, dle SoD 80% ceny 2014/I - 1920,- Kč/m3 : </t>
  </si>
  <si>
    <t xml:space="preserve">doplnění násypu pod podlahou nenasákavým granulátem místnost K1-2-007 po provedení chem sanace klenby : </t>
  </si>
  <si>
    <t>na klenbě bylo ve spodní vrstvě - konstrukci druhé podlahy nalezené v násypu dřevo napadené dřevomorkou : 0,4*37,03</t>
  </si>
  <si>
    <t>59610016</t>
  </si>
  <si>
    <t>Cihla plná CP 29x14x6,5 cm  P 30, ruční dlažba</t>
  </si>
  <si>
    <t>kus</t>
  </si>
  <si>
    <t>POL3_1</t>
  </si>
  <si>
    <t>místnost č. K1-2-043 :  10,35*25*1,05</t>
  </si>
  <si>
    <t xml:space="preserve">ztrátné 5% : </t>
  </si>
  <si>
    <t>59689003</t>
  </si>
  <si>
    <t>Dlažba cihelná, ručně vyráběná s upraveným povrchem 200/200/30 mm</t>
  </si>
  <si>
    <t>místnost č. K1-2-040 :  17,61*1,05</t>
  </si>
  <si>
    <t>místnost č. K1-2-046 :  17,62*1,05</t>
  </si>
  <si>
    <t>ztrátné 5% : 0</t>
  </si>
  <si>
    <t>965082933</t>
  </si>
  <si>
    <t>Odstranění násypu tl. do 20 cm, plocha nad 2 m2, nabídka dodavatele objekt K1 - list K1 01 Pol - položka č.203</t>
  </si>
  <si>
    <t xml:space="preserve">odstranění násypu pod podlahou nenasákavým granulátem místnost K1-2-007 : </t>
  </si>
  <si>
    <t>998011003</t>
  </si>
  <si>
    <t>Přesun hmot pro budovy zděné výšky do 24 m</t>
  </si>
  <si>
    <t>t</t>
  </si>
  <si>
    <t>POL7_</t>
  </si>
  <si>
    <t xml:space="preserve">Hmotnosti z položek s pořadovými čísly: : </t>
  </si>
  <si>
    <t xml:space="preserve">1,2,3,4,5,6,8,9, : </t>
  </si>
  <si>
    <t>Součet: : -22,52348</t>
  </si>
  <si>
    <t>762521108</t>
  </si>
  <si>
    <t>Položení podlah montáž hrubých fošen nehoblovaných na sraz</t>
  </si>
  <si>
    <t>POL1_7</t>
  </si>
  <si>
    <t xml:space="preserve">Kniha místností - objekt K1 A.1.2.c.03.a  :  </t>
  </si>
  <si>
    <t xml:space="preserve">skladba podlahy SH 68  :  </t>
  </si>
  <si>
    <t>místnost č. K1-2-038 :  -2,37</t>
  </si>
  <si>
    <t>místnost č. K1-2-039 : - 2,27</t>
  </si>
  <si>
    <t>762524108</t>
  </si>
  <si>
    <t>Položení podlah montáž z hoblovaných fošen, pero, drážka</t>
  </si>
  <si>
    <t xml:space="preserve">výkres 2.NP : </t>
  </si>
  <si>
    <t>místnost č. K1-2-039 :  -2,27</t>
  </si>
  <si>
    <t xml:space="preserve">skladba podlahy SH 66, 76  :  </t>
  </si>
  <si>
    <t xml:space="preserve">fošny smrk tl.30 mm  :  </t>
  </si>
  <si>
    <t>místnost č. K1-2-040 :  -17,61</t>
  </si>
  <si>
    <t>místnost č. K1-2-043 :  -10,35</t>
  </si>
  <si>
    <t>místnost č. K1-2-046 :  -17,62</t>
  </si>
  <si>
    <t>762522812</t>
  </si>
  <si>
    <t>Demontáž podlah s polštáři z prken tl. do 50 mm</t>
  </si>
  <si>
    <t xml:space="preserve">odstranění konstrukce podlahy : </t>
  </si>
  <si>
    <t>na klenbě bylo ve spodní vrstvě - konstrukci druhé podlahy nalezené v násypu dřevo napadené dřevomorkou : 37,03</t>
  </si>
  <si>
    <t>762524911</t>
  </si>
  <si>
    <t>Položení polštářů tloušťky do 100 mm vč. příložek</t>
  </si>
  <si>
    <t>m</t>
  </si>
  <si>
    <t>místnost č. K1-2-038 :  -2,02</t>
  </si>
  <si>
    <t>místnost č. K1-2-039 :  -2</t>
  </si>
  <si>
    <t>762595000</t>
  </si>
  <si>
    <t>Spojovací a ochranné prostředky k položení podlah</t>
  </si>
  <si>
    <t xml:space="preserve">PODLAHY - hoblované  :  </t>
  </si>
  <si>
    <t>místnost č. K1-2-040 :  -17,61*0,03*1,1</t>
  </si>
  <si>
    <t>místnost č. K1-2-043 :  -10,35*0,03*1,1</t>
  </si>
  <si>
    <t>místnost č. K1-2-046 :  -17,62*0,03*1,1</t>
  </si>
  <si>
    <t xml:space="preserve">HRUBÉ PODLAHY  :  </t>
  </si>
  <si>
    <t xml:space="preserve">smrkové fošny tl.40 mm  :  </t>
  </si>
  <si>
    <t>místnost č. K1-2-038 : - 2,37*0,04*1,1</t>
  </si>
  <si>
    <t>místnost č. K1-2-039 :  -2,27*0,04*1,1</t>
  </si>
  <si>
    <t xml:space="preserve">ČISTÉ PODLAHY  :  </t>
  </si>
  <si>
    <t xml:space="preserve">dubové fošny tl.30 mm  :  </t>
  </si>
  <si>
    <t>místnost č. K1-2-038 : -2,37*0,03*1,1</t>
  </si>
  <si>
    <t>místnost č. K1-2-039 :  -2,27*0,03*1,1</t>
  </si>
  <si>
    <t xml:space="preserve">POLŠTÁŘE  :  </t>
  </si>
  <si>
    <t xml:space="preserve">výměr je výstupem z ACAD  :  </t>
  </si>
  <si>
    <t xml:space="preserve">polštáře smrkové 130/80mm po 1100 mm  :  </t>
  </si>
  <si>
    <t>místnost č. K1-2-038 : - 2,02*0,13*0,08*1,1</t>
  </si>
  <si>
    <t>místnost č. K1-2-039 : -2*0,13*0,08*1,1</t>
  </si>
  <si>
    <t>místnost č. K1-2-040 : - 12,72*0,13*0,08*1,1</t>
  </si>
  <si>
    <t>místnost č. K1-2-043 : - 8,3*0,13*0,08*1,1</t>
  </si>
  <si>
    <t>místnost č. K1-2-046 :  -12,4*0,13*0,08*1,1</t>
  </si>
  <si>
    <t>762911121</t>
  </si>
  <si>
    <t>Impregnace řeziva tlakovakuová Bochemit QB</t>
  </si>
  <si>
    <t>60512601</t>
  </si>
  <si>
    <t>Prkno, fošna SM/JD hoblované - pero, drážka</t>
  </si>
  <si>
    <t>POL3_7</t>
  </si>
  <si>
    <t xml:space="preserve">ODPOČÍTÁVANÉ MNOŽSTVÍ : </t>
  </si>
  <si>
    <t xml:space="preserve">analogicky i polodrážka  :  </t>
  </si>
  <si>
    <t xml:space="preserve">ztrátné 10%  :  </t>
  </si>
  <si>
    <t xml:space="preserve">PODLAHY  :  </t>
  </si>
  <si>
    <t xml:space="preserve">dubové fošny tl.30 mm - ZÁMĚNA ZA HOBLOVANÉ SMRKOVÉ FOŠNY : </t>
  </si>
  <si>
    <t xml:space="preserve">skladba podlahy SH 67  :  </t>
  </si>
  <si>
    <t>místnost č. K1-2-005a : 18,99*0,03*1,1</t>
  </si>
  <si>
    <t>místnost č. K1-2-005b  :  4,18*0,03*1,1</t>
  </si>
  <si>
    <t>místnost č. K1-2-014  :  2,62*0,03*1,1</t>
  </si>
  <si>
    <t>místnost č. K1-2-016  :  13,98*0,03*1,1</t>
  </si>
  <si>
    <t>místnost č. K1-2-017  :  9,64*0,03*1,1</t>
  </si>
  <si>
    <t>místnost č. K1-2-018  :  11,58*0,03*1,1</t>
  </si>
  <si>
    <t>místnost č. K1-2-007  :  34,68*0,03*1,1</t>
  </si>
  <si>
    <t>místnost č. K1-2-008  :  (58,19+1,95)*0,03*1,1</t>
  </si>
  <si>
    <t>místnost č. K1-2-009  :  26,74*0,03*1,1</t>
  </si>
  <si>
    <t>místnost č. K1-2-010  :  19,57*0,03*1,1</t>
  </si>
  <si>
    <t>místnost č. K1-2-030  :  40,29*0,03*1,1</t>
  </si>
  <si>
    <t>místnost č. K1-2-031  :  42,01*0,03*1,1</t>
  </si>
  <si>
    <t>místnost č. K1-2-033  :  3,09*0,03*1,1</t>
  </si>
  <si>
    <t>místnost č. K1-2-034  :  12,92*0,03*1,1</t>
  </si>
  <si>
    <t>místnost č. K1-2-035  :  17,6*0,03*1,1</t>
  </si>
  <si>
    <t>místnost č. K1-2-036  :  20,61*0,03*1,1</t>
  </si>
  <si>
    <t>místnost č. K1-2-041  :  23,76*0,03*1,1</t>
  </si>
  <si>
    <t>místnost č. K1-2-042  :  23,47*0,03*1,1</t>
  </si>
  <si>
    <t>místnost č. K1-2-045a  :  18,85*0,03*1,1</t>
  </si>
  <si>
    <t>místnost č. K1-2-045b  :  22,39*0,03*1,1</t>
  </si>
  <si>
    <t>60512687</t>
  </si>
  <si>
    <t>Fošna SM/BO I.jak tl.30-60mm dl. do 6m š.120-240mm</t>
  </si>
  <si>
    <t>místnost č. K1-2-038 :  -2,37*0,04*1,1</t>
  </si>
  <si>
    <t>60554750</t>
  </si>
  <si>
    <t>Fošna DB hoblovaná I.jak.tl.30-40 mm, dl.300-600 cm, š.120-250 mm, s polodrážkou</t>
  </si>
  <si>
    <t>místnost č. K1-2-005a : -18,99*0,03*1,1</t>
  </si>
  <si>
    <t>místnost č. K1-2-005b :  -4,18*0,03*1,1</t>
  </si>
  <si>
    <t>místnost č. K1-2-014 :  -2,62*0,03*1,1</t>
  </si>
  <si>
    <t>místnost č. K1-2-016 :  -13,98*0,03*1,1</t>
  </si>
  <si>
    <t>místnost č. K1-2-017 :  -9,64*0,03*1,1</t>
  </si>
  <si>
    <t>místnost č. K1-2-018 :  -11,58*0,03*1,1</t>
  </si>
  <si>
    <t>místnost č. K1-2-007 :  -34,68*0,03*1,1</t>
  </si>
  <si>
    <t>místnost č. K1-2-008 : - (58,19+1,95)*0,03*1,1</t>
  </si>
  <si>
    <t>místnost č. K1-2-009 :  -26,74*0,03*1,1</t>
  </si>
  <si>
    <t>místnost č. K1-2-010 :  -19,57*0,03*1,1</t>
  </si>
  <si>
    <t>místnost č. K1-2-030 :  -40,29*0,03*1,1</t>
  </si>
  <si>
    <t>místnost č. K1-2-031 :  -42,01*0,03*1,1</t>
  </si>
  <si>
    <t>místnost č. K1-2-033 :  -3,09*0,03*1,1</t>
  </si>
  <si>
    <t>místnost č. K1-2-034 :  -12,92*0,03*1,1</t>
  </si>
  <si>
    <t>místnost č. K1-2-035 :  -17,6*0,03*1,1</t>
  </si>
  <si>
    <t>místnost č. K1-2-036 :  -20,61*0,03*1,1</t>
  </si>
  <si>
    <t>místnost č. K1-2-038 :  -2,37*0,03*1,1</t>
  </si>
  <si>
    <t>místnost č. K1-2-041 : -23,76*0,03*1,1</t>
  </si>
  <si>
    <t>místnost č. K1-2-042 :  -23,47*0,03*1,1</t>
  </si>
  <si>
    <t>místnost č. K1-2-045a :  -18,85*0,03*1,1</t>
  </si>
  <si>
    <t>místnost č. K1-2-045b :  -22,39*0,03*1,1</t>
  </si>
  <si>
    <t>60596002</t>
  </si>
  <si>
    <t>Řezivo - fošny, hranoly</t>
  </si>
  <si>
    <t>POL3_</t>
  </si>
  <si>
    <t>místnost č. K1-2-038 :  -2,02*0,13*0,08*1,1</t>
  </si>
  <si>
    <t>místnost č. K1-2-039 :  -2*0,13*0,08*1,1</t>
  </si>
  <si>
    <t>místnost č. K1-2-040 :  -12,72*0,13*0,08*1,1</t>
  </si>
  <si>
    <t>místnost č. K1-2-043 :  -8,3*0,13*0,08*1,1</t>
  </si>
  <si>
    <t>998762103</t>
  </si>
  <si>
    <t>Přesun hmot pro tesařské konstrukce, výšky do 24 m</t>
  </si>
  <si>
    <t xml:space="preserve">15,16,17,18,19,21, : </t>
  </si>
  <si>
    <t>Součet: : 6,51051</t>
  </si>
  <si>
    <t>771575109</t>
  </si>
  <si>
    <t>Montáž podlah z dlaždic keramických 300 x 300 mm, režných nebo glazovaných, hladkých, kladených do, flexibilního tmele</t>
  </si>
  <si>
    <t>771579790</t>
  </si>
  <si>
    <t>Montáž podlah z dlaždic keramických Příplatky k položkám montáže podlah keramických příplatek za, diagonální kladení</t>
  </si>
  <si>
    <t>771579793</t>
  </si>
  <si>
    <t>Montáž podlah z dlaždic keramických Příplatky k položkám montáže podlah keramických příplatek za, spárovací hmotu - plošně</t>
  </si>
  <si>
    <t>59700009</t>
  </si>
  <si>
    <t>Dlaždice terakotová glazovaná  300/300/25 mm, různé barvy</t>
  </si>
  <si>
    <t>místnost č. K1-2-038 :  2,37*1,05</t>
  </si>
  <si>
    <t>místnost č. K1-2-039 :  2,27*1,05</t>
  </si>
  <si>
    <t>998771103</t>
  </si>
  <si>
    <t>Přesun hmot pro podlahy z dlaždic v objektech výšky do 24 m</t>
  </si>
  <si>
    <t xml:space="preserve">23,25,26, : </t>
  </si>
  <si>
    <t>Součet: : 0,03877</t>
  </si>
  <si>
    <t>783682142</t>
  </si>
  <si>
    <t>Nátěr speciální dřevěných podlah 1xzál.lak, 2x matný voskový lak</t>
  </si>
  <si>
    <t xml:space="preserve">změna povrchu - podlaha nag gotickými stropy : </t>
  </si>
  <si>
    <t>775592000</t>
  </si>
  <si>
    <t>Broušení dřevěných podlah hrubé+střední+jemné</t>
  </si>
  <si>
    <t>783626028</t>
  </si>
  <si>
    <t>Tmelení defektů povrchu truhl. výrobků, Paulín, tmel Lampostucco in pasta 2 x</t>
  </si>
  <si>
    <t>783782206</t>
  </si>
  <si>
    <t>Nátěr tesařských konstrukcí Bochemitem QB Hobby 2x</t>
  </si>
  <si>
    <t xml:space="preserve">CHEMICKÉ OŠETŘENÍ : </t>
  </si>
  <si>
    <t>materiál ze stávajících podlah využitý k dalšímu použití : 187,53*2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</si>
  <si>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</si>
  <si>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</si>
  <si>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</si>
  <si>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</si>
  <si>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10,14, : </t>
  </si>
  <si>
    <t>Součet: : 21,84770</t>
  </si>
  <si>
    <t>979081111</t>
  </si>
  <si>
    <t>Odvoz suti a vybour. hmot na skládku do 1 km, v rozpočtu stavby list K1 01 Pol, položka 670</t>
  </si>
  <si>
    <t>979081121</t>
  </si>
  <si>
    <t>Příplatek k odvozu za každý další 1 km, v rozpočtu stavby list K1 01 Pol, položka 671</t>
  </si>
  <si>
    <t>Součet: : 393,25860</t>
  </si>
  <si>
    <t>979082111</t>
  </si>
  <si>
    <t>Vnitrostaveništní doprava suti do 10 m, v rozpočtu stavby list K1 01 Pol, položka 672</t>
  </si>
  <si>
    <t>979082121</t>
  </si>
  <si>
    <t>Příplatek k vnitrost. dopravě suti za dalších 5 m, v rozpočtu stavby list K1 01 Pol, položka 673</t>
  </si>
  <si>
    <t>Součet: : 65,54310</t>
  </si>
  <si>
    <t>979990001</t>
  </si>
  <si>
    <t>Poplatek za skládku stavební suti, v rozpočtu stavby list K1 01 Pol, položka 667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</si>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</sst>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E4" sqref="E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1.5" customHeight="1" x14ac:dyDescent="0.2">
      <c r="A2" s="4"/>
      <c r="B2" s="79" t="s">
        <v>24</v>
      </c>
      <c r="C2" s="80"/>
      <c r="D2" s="81" t="s">
        <v>49</v>
      </c>
      <c r="E2" s="212" t="s">
        <v>50</v>
      </c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5"/>
      <c r="F16" s="226"/>
      <c r="G16" s="225"/>
      <c r="H16" s="226"/>
      <c r="I16" s="225">
        <v>93309.62</v>
      </c>
      <c r="J16" s="227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5"/>
      <c r="F17" s="226"/>
      <c r="G17" s="225"/>
      <c r="H17" s="226"/>
      <c r="I17" s="225">
        <v>-132444.37</v>
      </c>
      <c r="J17" s="227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59" t="s">
        <v>89</v>
      </c>
      <c r="B19" s="160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59" t="s">
        <v>90</v>
      </c>
      <c r="B20" s="160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-39134.75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-39134.75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41">
        <v>-39134.75</v>
      </c>
      <c r="H28" s="243"/>
      <c r="I28" s="243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41">
        <f>SUM(I23:I27)</f>
        <v>0</v>
      </c>
      <c r="H29" s="241"/>
      <c r="I29" s="241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5"/>
      <c r="D39" s="216"/>
      <c r="E39" s="216"/>
      <c r="F39" s="115">
        <v>0</v>
      </c>
      <c r="G39" s="116">
        <v>-39134.75</v>
      </c>
      <c r="H39" s="117"/>
      <c r="I39" s="118">
        <v>-39134.75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7" t="s">
        <v>46</v>
      </c>
      <c r="D40" s="218"/>
      <c r="E40" s="218"/>
      <c r="F40" s="119">
        <v>0</v>
      </c>
      <c r="G40" s="120">
        <v>-39134.75</v>
      </c>
      <c r="H40" s="120"/>
      <c r="I40" s="121">
        <v>-39134.75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9" t="s">
        <v>44</v>
      </c>
      <c r="D41" s="220"/>
      <c r="E41" s="220"/>
      <c r="F41" s="122">
        <v>0</v>
      </c>
      <c r="G41" s="123">
        <v>-39134.75</v>
      </c>
      <c r="H41" s="123"/>
      <c r="I41" s="124">
        <v>-39134.75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21" t="s">
        <v>70</v>
      </c>
      <c r="C42" s="222"/>
      <c r="D42" s="222"/>
      <c r="E42" s="222"/>
      <c r="F42" s="125">
        <f>SUMIF(A39:A41,"=1",F39:F41)</f>
        <v>0</v>
      </c>
      <c r="G42" s="126">
        <f>SUMIF(A39:A41,"=1",G39:G41)</f>
        <v>-39134.75</v>
      </c>
      <c r="H42" s="126">
        <f>SUMIF(A39:A41,"=1",H39:H41)</f>
        <v>0</v>
      </c>
      <c r="I42" s="127">
        <f>SUMIF(A39:A41,"=1",I39:I41)</f>
        <v>-39134.75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23" t="s">
        <v>75</v>
      </c>
      <c r="D49" s="224"/>
      <c r="E49" s="224"/>
      <c r="F49" s="155" t="s">
        <v>26</v>
      </c>
      <c r="G49" s="148"/>
      <c r="H49" s="148"/>
      <c r="I49" s="148">
        <v>74391.429999999993</v>
      </c>
      <c r="J49" s="151">
        <f>IF(I56=0,"",I49/I56*100)</f>
        <v>-190.09046946767251</v>
      </c>
    </row>
    <row r="50" spans="1:10" ht="25.5" customHeight="1" x14ac:dyDescent="0.2">
      <c r="A50" s="137"/>
      <c r="B50" s="139" t="s">
        <v>76</v>
      </c>
      <c r="C50" s="208" t="s">
        <v>77</v>
      </c>
      <c r="D50" s="209"/>
      <c r="E50" s="209"/>
      <c r="F50" s="156" t="s">
        <v>26</v>
      </c>
      <c r="G50" s="145"/>
      <c r="H50" s="145"/>
      <c r="I50" s="145">
        <v>2782.43</v>
      </c>
      <c r="J50" s="152">
        <f>IF(I56=0,"",I50/I56*100)</f>
        <v>-7.109870383738234</v>
      </c>
    </row>
    <row r="51" spans="1:10" ht="25.5" customHeight="1" x14ac:dyDescent="0.2">
      <c r="A51" s="137"/>
      <c r="B51" s="139" t="s">
        <v>78</v>
      </c>
      <c r="C51" s="208" t="s">
        <v>79</v>
      </c>
      <c r="D51" s="209"/>
      <c r="E51" s="209"/>
      <c r="F51" s="156" t="s">
        <v>26</v>
      </c>
      <c r="G51" s="145"/>
      <c r="H51" s="145"/>
      <c r="I51" s="145">
        <v>-4728.8</v>
      </c>
      <c r="J51" s="152">
        <f>IF(I56=0,"",I51/I56*100)</f>
        <v>12.08337858297293</v>
      </c>
    </row>
    <row r="52" spans="1:10" ht="25.5" customHeight="1" x14ac:dyDescent="0.2">
      <c r="A52" s="137"/>
      <c r="B52" s="139" t="s">
        <v>80</v>
      </c>
      <c r="C52" s="208" t="s">
        <v>81</v>
      </c>
      <c r="D52" s="209"/>
      <c r="E52" s="209"/>
      <c r="F52" s="156" t="s">
        <v>27</v>
      </c>
      <c r="G52" s="145"/>
      <c r="H52" s="145"/>
      <c r="I52" s="145">
        <v>-142404.65</v>
      </c>
      <c r="J52" s="152">
        <f>IF(I56=0,"",I52/I56*100)</f>
        <v>363.88286625058277</v>
      </c>
    </row>
    <row r="53" spans="1:10" ht="25.5" customHeight="1" x14ac:dyDescent="0.2">
      <c r="A53" s="137"/>
      <c r="B53" s="139" t="s">
        <v>82</v>
      </c>
      <c r="C53" s="208" t="s">
        <v>83</v>
      </c>
      <c r="D53" s="209"/>
      <c r="E53" s="209"/>
      <c r="F53" s="156" t="s">
        <v>27</v>
      </c>
      <c r="G53" s="145"/>
      <c r="H53" s="145"/>
      <c r="I53" s="145">
        <v>7757.71</v>
      </c>
      <c r="J53" s="152">
        <f>IF(I56=0,"",I53/I56*100)</f>
        <v>-19.823072844466864</v>
      </c>
    </row>
    <row r="54" spans="1:10" ht="25.5" customHeight="1" x14ac:dyDescent="0.2">
      <c r="A54" s="137"/>
      <c r="B54" s="139" t="s">
        <v>84</v>
      </c>
      <c r="C54" s="208" t="s">
        <v>85</v>
      </c>
      <c r="D54" s="209"/>
      <c r="E54" s="209"/>
      <c r="F54" s="156" t="s">
        <v>27</v>
      </c>
      <c r="G54" s="145"/>
      <c r="H54" s="145"/>
      <c r="I54" s="145">
        <v>2202.5700000000002</v>
      </c>
      <c r="J54" s="152">
        <f>IF(I56=0,"",I54/I56*100)</f>
        <v>-5.6281693379924471</v>
      </c>
    </row>
    <row r="55" spans="1:10" ht="25.5" customHeight="1" x14ac:dyDescent="0.2">
      <c r="A55" s="137"/>
      <c r="B55" s="149" t="s">
        <v>86</v>
      </c>
      <c r="C55" s="210" t="s">
        <v>87</v>
      </c>
      <c r="D55" s="211"/>
      <c r="E55" s="211"/>
      <c r="F55" s="157" t="s">
        <v>88</v>
      </c>
      <c r="G55" s="150"/>
      <c r="H55" s="150"/>
      <c r="I55" s="150">
        <v>20864.560000000001</v>
      </c>
      <c r="J55" s="153">
        <f>IF(I56=0,"",I55/I56*100)</f>
        <v>-53.314662799685685</v>
      </c>
    </row>
    <row r="56" spans="1:10" ht="25.5" customHeight="1" x14ac:dyDescent="0.2">
      <c r="A56" s="138"/>
      <c r="B56" s="142" t="s">
        <v>1</v>
      </c>
      <c r="C56" s="142"/>
      <c r="D56" s="143"/>
      <c r="E56" s="143"/>
      <c r="F56" s="158"/>
      <c r="G56" s="146"/>
      <c r="H56" s="146"/>
      <c r="I56" s="146">
        <f>SUM(I49:I55)</f>
        <v>-39134.750000000015</v>
      </c>
      <c r="J56" s="154">
        <f>SUM(J49:J55)</f>
        <v>99.999999999999915</v>
      </c>
    </row>
    <row r="57" spans="1:10" x14ac:dyDescent="0.2">
      <c r="F57" s="97"/>
      <c r="G57" s="96"/>
      <c r="H57" s="97"/>
      <c r="I57" s="96"/>
      <c r="J57" s="98"/>
    </row>
    <row r="58" spans="1:10" x14ac:dyDescent="0.2">
      <c r="F58" s="97"/>
      <c r="G58" s="96"/>
      <c r="H58" s="97"/>
      <c r="I58" s="96"/>
      <c r="J58" s="98"/>
    </row>
    <row r="59" spans="1:10" x14ac:dyDescent="0.2">
      <c r="F59" s="97"/>
      <c r="G59" s="96"/>
      <c r="H59" s="97"/>
      <c r="I59" s="96"/>
      <c r="J59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C49:E49"/>
    <mergeCell ref="C50:E50"/>
    <mergeCell ref="E17:F17"/>
    <mergeCell ref="G16:H16"/>
    <mergeCell ref="G17:H17"/>
    <mergeCell ref="G18:H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2:J2"/>
    <mergeCell ref="C39:E39"/>
    <mergeCell ref="C40:E40"/>
    <mergeCell ref="C41:E41"/>
    <mergeCell ref="B42:E42"/>
    <mergeCell ref="I17:J17"/>
    <mergeCell ref="I18:J18"/>
    <mergeCell ref="D13:G13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91</v>
      </c>
    </row>
    <row r="2" spans="1:60" ht="24.95" customHeight="1" x14ac:dyDescent="0.2">
      <c r="A2" s="162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92</v>
      </c>
    </row>
    <row r="3" spans="1:60" ht="24.95" customHeight="1" x14ac:dyDescent="0.2">
      <c r="A3" s="162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5" t="s">
        <v>92</v>
      </c>
      <c r="AE3" t="s">
        <v>93</v>
      </c>
    </row>
    <row r="4" spans="1:60" ht="24.95" customHeight="1" x14ac:dyDescent="0.2">
      <c r="A4" s="163" t="s">
        <v>10</v>
      </c>
      <c r="B4" s="164" t="s">
        <v>43</v>
      </c>
      <c r="C4" s="258" t="s">
        <v>44</v>
      </c>
      <c r="D4" s="259"/>
      <c r="E4" s="259"/>
      <c r="F4" s="259"/>
      <c r="G4" s="260"/>
      <c r="AE4" t="s">
        <v>94</v>
      </c>
    </row>
    <row r="5" spans="1:60" x14ac:dyDescent="0.2">
      <c r="D5" s="161"/>
    </row>
    <row r="6" spans="1:60" ht="38.25" x14ac:dyDescent="0.2">
      <c r="A6" s="170" t="s">
        <v>95</v>
      </c>
      <c r="B6" s="168" t="s">
        <v>96</v>
      </c>
      <c r="C6" s="168" t="s">
        <v>97</v>
      </c>
      <c r="D6" s="169" t="s">
        <v>98</v>
      </c>
      <c r="E6" s="170" t="s">
        <v>99</v>
      </c>
      <c r="F6" s="165" t="s">
        <v>100</v>
      </c>
      <c r="G6" s="170" t="s">
        <v>31</v>
      </c>
      <c r="H6" s="171" t="s">
        <v>32</v>
      </c>
      <c r="I6" s="171" t="s">
        <v>101</v>
      </c>
      <c r="J6" s="171" t="s">
        <v>33</v>
      </c>
      <c r="K6" s="171" t="s">
        <v>102</v>
      </c>
      <c r="L6" s="171" t="s">
        <v>103</v>
      </c>
      <c r="M6" s="171" t="s">
        <v>104</v>
      </c>
      <c r="N6" s="171" t="s">
        <v>105</v>
      </c>
      <c r="O6" s="171" t="s">
        <v>106</v>
      </c>
      <c r="P6" s="171" t="s">
        <v>107</v>
      </c>
      <c r="Q6" s="171" t="s">
        <v>108</v>
      </c>
      <c r="R6" s="171" t="s">
        <v>109</v>
      </c>
      <c r="S6" s="171" t="s">
        <v>110</v>
      </c>
      <c r="T6" s="171" t="s">
        <v>111</v>
      </c>
      <c r="U6" s="171" t="s">
        <v>112</v>
      </c>
    </row>
    <row r="7" spans="1:60" x14ac:dyDescent="0.2">
      <c r="A7" s="172" t="s">
        <v>113</v>
      </c>
      <c r="B7" s="174" t="s">
        <v>74</v>
      </c>
      <c r="C7" s="175" t="s">
        <v>75</v>
      </c>
      <c r="D7" s="176"/>
      <c r="E7" s="183"/>
      <c r="F7" s="188"/>
      <c r="G7" s="188">
        <f>SUMIF(AE8:AE83,"&lt;&gt;NOR",G8:G83)</f>
        <v>74391.430000000008</v>
      </c>
      <c r="H7" s="188"/>
      <c r="I7" s="188">
        <f>SUM(I8:I83)</f>
        <v>44621.54</v>
      </c>
      <c r="J7" s="188"/>
      <c r="K7" s="188">
        <f>SUM(K8:K83)</f>
        <v>29769.89</v>
      </c>
      <c r="L7" s="188"/>
      <c r="M7" s="188">
        <f>SUM(M8:M83)</f>
        <v>90013.630300000004</v>
      </c>
      <c r="N7" s="188"/>
      <c r="O7" s="188">
        <f>SUM(O8:O83)</f>
        <v>-22.519999999999996</v>
      </c>
      <c r="P7" s="188"/>
      <c r="Q7" s="188">
        <f>SUM(Q8:Q83)</f>
        <v>0</v>
      </c>
      <c r="R7" s="188"/>
      <c r="S7" s="188"/>
      <c r="T7" s="189"/>
      <c r="U7" s="188">
        <f>SUM(U8:U83)</f>
        <v>4.41</v>
      </c>
      <c r="AE7" t="s">
        <v>114</v>
      </c>
    </row>
    <row r="8" spans="1:60" ht="22.5" outlineLevel="1" x14ac:dyDescent="0.2">
      <c r="A8" s="167">
        <v>1</v>
      </c>
      <c r="B8" s="177" t="s">
        <v>115</v>
      </c>
      <c r="C8" s="200" t="s">
        <v>116</v>
      </c>
      <c r="D8" s="179" t="s">
        <v>117</v>
      </c>
      <c r="E8" s="184">
        <v>45.58</v>
      </c>
      <c r="F8" s="190">
        <v>98.6</v>
      </c>
      <c r="G8" s="190">
        <v>4494.1899999999996</v>
      </c>
      <c r="H8" s="190">
        <v>0</v>
      </c>
      <c r="I8" s="190">
        <f>ROUND(E8*H8,2)</f>
        <v>0</v>
      </c>
      <c r="J8" s="190">
        <v>98.6</v>
      </c>
      <c r="K8" s="190">
        <f>ROUND(E8*J8,2)</f>
        <v>4494.1899999999996</v>
      </c>
      <c r="L8" s="190">
        <v>21</v>
      </c>
      <c r="M8" s="190">
        <f>G8*(1+L8/100)</f>
        <v>5437.9698999999991</v>
      </c>
      <c r="N8" s="190">
        <v>1E-3</v>
      </c>
      <c r="O8" s="190">
        <f>ROUND(E8*N8,2)</f>
        <v>0.05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118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1" t="s">
        <v>119</v>
      </c>
      <c r="D9" s="180"/>
      <c r="E9" s="185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120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201" t="s">
        <v>121</v>
      </c>
      <c r="D10" s="180"/>
      <c r="E10" s="185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120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201" t="s">
        <v>122</v>
      </c>
      <c r="D11" s="180"/>
      <c r="E11" s="185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120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01" t="s">
        <v>123</v>
      </c>
      <c r="D12" s="180"/>
      <c r="E12" s="185">
        <v>17.61</v>
      </c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1"/>
      <c r="U12" s="190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120</v>
      </c>
      <c r="AF12" s="166">
        <v>0</v>
      </c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7"/>
      <c r="C13" s="201" t="s">
        <v>124</v>
      </c>
      <c r="D13" s="180"/>
      <c r="E13" s="185">
        <v>17.62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120</v>
      </c>
      <c r="AF13" s="166">
        <v>0</v>
      </c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2" t="s">
        <v>125</v>
      </c>
      <c r="D14" s="181"/>
      <c r="E14" s="186">
        <v>35.229999999999997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120</v>
      </c>
      <c r="AF14" s="166">
        <v>1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1" t="s">
        <v>126</v>
      </c>
      <c r="D15" s="180"/>
      <c r="E15" s="185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120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201" t="s">
        <v>127</v>
      </c>
      <c r="D16" s="180"/>
      <c r="E16" s="185">
        <v>10.35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120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2" t="s">
        <v>125</v>
      </c>
      <c r="D17" s="181"/>
      <c r="E17" s="186">
        <v>10.35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120</v>
      </c>
      <c r="AF17" s="166">
        <v>1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2</v>
      </c>
      <c r="B18" s="177" t="s">
        <v>128</v>
      </c>
      <c r="C18" s="200" t="s">
        <v>129</v>
      </c>
      <c r="D18" s="179" t="s">
        <v>130</v>
      </c>
      <c r="E18" s="184">
        <v>-23.503900000000002</v>
      </c>
      <c r="F18" s="190">
        <v>1112.6500000000001</v>
      </c>
      <c r="G18" s="190">
        <v>-26151.61</v>
      </c>
      <c r="H18" s="190">
        <v>0</v>
      </c>
      <c r="I18" s="190">
        <f>ROUND(E18*H18,2)</f>
        <v>0</v>
      </c>
      <c r="J18" s="190">
        <v>1112.6500000000001</v>
      </c>
      <c r="K18" s="190">
        <f>ROUND(E18*J18,2)</f>
        <v>-26151.61</v>
      </c>
      <c r="L18" s="190">
        <v>21</v>
      </c>
      <c r="M18" s="190">
        <f>G18*(1+L18/100)</f>
        <v>-31643.448100000001</v>
      </c>
      <c r="N18" s="190">
        <v>1.228</v>
      </c>
      <c r="O18" s="190">
        <f>ROUND(E18*N18,2)</f>
        <v>-28.86</v>
      </c>
      <c r="P18" s="190">
        <v>0</v>
      </c>
      <c r="Q18" s="190">
        <f>ROUND(E18*P18,2)</f>
        <v>0</v>
      </c>
      <c r="R18" s="190"/>
      <c r="S18" s="190"/>
      <c r="T18" s="191">
        <v>0</v>
      </c>
      <c r="U18" s="190">
        <f>ROUND(E18*T18,2)</f>
        <v>0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118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01" t="s">
        <v>119</v>
      </c>
      <c r="D19" s="180"/>
      <c r="E19" s="185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120</v>
      </c>
      <c r="AF19" s="166">
        <v>0</v>
      </c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7"/>
      <c r="C20" s="201" t="s">
        <v>131</v>
      </c>
      <c r="D20" s="180"/>
      <c r="E20" s="185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120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201" t="s">
        <v>132</v>
      </c>
      <c r="D21" s="180"/>
      <c r="E21" s="185">
        <v>-5.7416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120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201" t="s">
        <v>133</v>
      </c>
      <c r="D22" s="180"/>
      <c r="E22" s="185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120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7"/>
      <c r="C23" s="201" t="s">
        <v>134</v>
      </c>
      <c r="D23" s="180"/>
      <c r="E23" s="185">
        <v>-1.7609999999999999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120</v>
      </c>
      <c r="AF23" s="166">
        <v>0</v>
      </c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7"/>
      <c r="C24" s="201" t="s">
        <v>135</v>
      </c>
      <c r="D24" s="180"/>
      <c r="E24" s="185">
        <v>-1.0349999999999999</v>
      </c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1"/>
      <c r="U24" s="190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120</v>
      </c>
      <c r="AF24" s="166">
        <v>0</v>
      </c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201" t="s">
        <v>136</v>
      </c>
      <c r="D25" s="180"/>
      <c r="E25" s="185">
        <v>-1.762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120</v>
      </c>
      <c r="AF25" s="166">
        <v>0</v>
      </c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7"/>
      <c r="C26" s="201" t="s">
        <v>137</v>
      </c>
      <c r="D26" s="180"/>
      <c r="E26" s="185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120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201" t="s">
        <v>138</v>
      </c>
      <c r="D27" s="180"/>
      <c r="E27" s="185">
        <v>-0.88349999999999995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120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201" t="s">
        <v>139</v>
      </c>
      <c r="D28" s="180"/>
      <c r="E28" s="185">
        <v>-2.20255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1"/>
      <c r="U28" s="190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120</v>
      </c>
      <c r="AF28" s="166">
        <v>0</v>
      </c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201" t="s">
        <v>140</v>
      </c>
      <c r="D29" s="180"/>
      <c r="E29" s="185">
        <v>-2.3358500000000002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120</v>
      </c>
      <c r="AF29" s="166">
        <v>0</v>
      </c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201" t="s">
        <v>141</v>
      </c>
      <c r="D30" s="180"/>
      <c r="E30" s="185">
        <v>-3.6208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120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202" t="s">
        <v>125</v>
      </c>
      <c r="D31" s="181"/>
      <c r="E31" s="186">
        <v>-19.342300000000002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120</v>
      </c>
      <c r="AF31" s="166">
        <v>1</v>
      </c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ht="22.5" outlineLevel="1" x14ac:dyDescent="0.2">
      <c r="A32" s="167"/>
      <c r="B32" s="177"/>
      <c r="C32" s="201" t="s">
        <v>142</v>
      </c>
      <c r="D32" s="180"/>
      <c r="E32" s="185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120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33.75" outlineLevel="1" x14ac:dyDescent="0.2">
      <c r="A33" s="167"/>
      <c r="B33" s="177"/>
      <c r="C33" s="201" t="s">
        <v>143</v>
      </c>
      <c r="D33" s="180"/>
      <c r="E33" s="185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120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1" t="s">
        <v>144</v>
      </c>
      <c r="D34" s="180"/>
      <c r="E34" s="185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120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1" t="s">
        <v>145</v>
      </c>
      <c r="D35" s="180"/>
      <c r="E35" s="185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120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1" t="s">
        <v>146</v>
      </c>
      <c r="D36" s="180"/>
      <c r="E36" s="185">
        <v>-4.1616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120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202" t="s">
        <v>125</v>
      </c>
      <c r="D37" s="181"/>
      <c r="E37" s="186">
        <v>-4.1616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120</v>
      </c>
      <c r="AF37" s="166">
        <v>1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3</v>
      </c>
      <c r="B38" s="177" t="s">
        <v>147</v>
      </c>
      <c r="C38" s="200" t="s">
        <v>148</v>
      </c>
      <c r="D38" s="179" t="s">
        <v>130</v>
      </c>
      <c r="E38" s="184">
        <v>2.3996</v>
      </c>
      <c r="F38" s="190">
        <v>5268</v>
      </c>
      <c r="G38" s="190">
        <v>12641.09</v>
      </c>
      <c r="H38" s="190">
        <v>4840.62</v>
      </c>
      <c r="I38" s="190">
        <f>ROUND(E38*H38,2)</f>
        <v>11615.55</v>
      </c>
      <c r="J38" s="190">
        <v>427.38</v>
      </c>
      <c r="K38" s="190">
        <f>ROUND(E38*J38,2)</f>
        <v>1025.54</v>
      </c>
      <c r="L38" s="190">
        <v>21</v>
      </c>
      <c r="M38" s="190">
        <f>G38*(1+L38/100)</f>
        <v>15295.7189</v>
      </c>
      <c r="N38" s="190">
        <v>0.38850000000000001</v>
      </c>
      <c r="O38" s="190">
        <f>ROUND(E38*N38,2)</f>
        <v>0.93</v>
      </c>
      <c r="P38" s="190">
        <v>0</v>
      </c>
      <c r="Q38" s="190">
        <f>ROUND(E38*P38,2)</f>
        <v>0</v>
      </c>
      <c r="R38" s="190"/>
      <c r="S38" s="190"/>
      <c r="T38" s="191">
        <v>1.8360000000000001</v>
      </c>
      <c r="U38" s="190">
        <f>ROUND(E38*T38,2)</f>
        <v>4.41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149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/>
      <c r="B39" s="177"/>
      <c r="C39" s="201" t="s">
        <v>150</v>
      </c>
      <c r="D39" s="180"/>
      <c r="E39" s="185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120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ht="33.75" outlineLevel="1" x14ac:dyDescent="0.2">
      <c r="A40" s="167"/>
      <c r="B40" s="177"/>
      <c r="C40" s="201" t="s">
        <v>151</v>
      </c>
      <c r="D40" s="180"/>
      <c r="E40" s="185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120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1" t="s">
        <v>152</v>
      </c>
      <c r="D41" s="180"/>
      <c r="E41" s="185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120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01" t="s">
        <v>136</v>
      </c>
      <c r="D42" s="180"/>
      <c r="E42" s="185">
        <v>-1.762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120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ht="22.5" outlineLevel="1" x14ac:dyDescent="0.2">
      <c r="A43" s="167"/>
      <c r="B43" s="177"/>
      <c r="C43" s="201" t="s">
        <v>153</v>
      </c>
      <c r="D43" s="180"/>
      <c r="E43" s="185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120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ht="33.75" outlineLevel="1" x14ac:dyDescent="0.2">
      <c r="A44" s="167"/>
      <c r="B44" s="177"/>
      <c r="C44" s="201" t="s">
        <v>143</v>
      </c>
      <c r="D44" s="180"/>
      <c r="E44" s="185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120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201" t="s">
        <v>144</v>
      </c>
      <c r="D45" s="180"/>
      <c r="E45" s="185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120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201" t="s">
        <v>145</v>
      </c>
      <c r="D46" s="180"/>
      <c r="E46" s="185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120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201" t="s">
        <v>154</v>
      </c>
      <c r="D47" s="180"/>
      <c r="E47" s="185">
        <v>4.1616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120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202" t="s">
        <v>125</v>
      </c>
      <c r="D48" s="181"/>
      <c r="E48" s="186">
        <v>2.3996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120</v>
      </c>
      <c r="AF48" s="166">
        <v>1</v>
      </c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202" t="s">
        <v>125</v>
      </c>
      <c r="D49" s="181"/>
      <c r="E49" s="186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120</v>
      </c>
      <c r="AF49" s="166">
        <v>1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>
        <v>4</v>
      </c>
      <c r="B50" s="177" t="s">
        <v>155</v>
      </c>
      <c r="C50" s="200" t="s">
        <v>156</v>
      </c>
      <c r="D50" s="179" t="s">
        <v>157</v>
      </c>
      <c r="E50" s="184">
        <v>4.6399999999999997</v>
      </c>
      <c r="F50" s="190">
        <v>193.8</v>
      </c>
      <c r="G50" s="190">
        <v>899.23</v>
      </c>
      <c r="H50" s="190">
        <v>0</v>
      </c>
      <c r="I50" s="190">
        <f>ROUND(E50*H50,2)</f>
        <v>0</v>
      </c>
      <c r="J50" s="190">
        <v>193.8</v>
      </c>
      <c r="K50" s="190">
        <f>ROUND(E50*J50,2)</f>
        <v>899.23</v>
      </c>
      <c r="L50" s="190">
        <v>21</v>
      </c>
      <c r="M50" s="190">
        <f>G50*(1+L50/100)</f>
        <v>1088.0682999999999</v>
      </c>
      <c r="N50" s="190">
        <v>0.1231</v>
      </c>
      <c r="O50" s="190">
        <f>ROUND(E50*N50,2)</f>
        <v>0.56999999999999995</v>
      </c>
      <c r="P50" s="190">
        <v>0</v>
      </c>
      <c r="Q50" s="190">
        <f>ROUND(E50*P50,2)</f>
        <v>0</v>
      </c>
      <c r="R50" s="190"/>
      <c r="S50" s="190"/>
      <c r="T50" s="191">
        <v>0</v>
      </c>
      <c r="U50" s="190">
        <f>ROUND(E50*T50,2)</f>
        <v>0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118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201" t="s">
        <v>158</v>
      </c>
      <c r="D51" s="180"/>
      <c r="E51" s="185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120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201" t="s">
        <v>159</v>
      </c>
      <c r="D52" s="180"/>
      <c r="E52" s="185">
        <v>2.37</v>
      </c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120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1" t="s">
        <v>160</v>
      </c>
      <c r="D53" s="180"/>
      <c r="E53" s="185">
        <v>2.27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120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>
        <v>5</v>
      </c>
      <c r="B54" s="177" t="s">
        <v>161</v>
      </c>
      <c r="C54" s="200" t="s">
        <v>162</v>
      </c>
      <c r="D54" s="179" t="s">
        <v>157</v>
      </c>
      <c r="E54" s="184">
        <v>35.229999999999997</v>
      </c>
      <c r="F54" s="190">
        <v>453.05</v>
      </c>
      <c r="G54" s="190">
        <v>15960.95</v>
      </c>
      <c r="H54" s="190">
        <v>0</v>
      </c>
      <c r="I54" s="190">
        <f>ROUND(E54*H54,2)</f>
        <v>0</v>
      </c>
      <c r="J54" s="190">
        <v>453.05</v>
      </c>
      <c r="K54" s="190">
        <f>ROUND(E54*J54,2)</f>
        <v>15960.95</v>
      </c>
      <c r="L54" s="190">
        <v>21</v>
      </c>
      <c r="M54" s="190">
        <f>G54*(1+L54/100)</f>
        <v>19312.749500000002</v>
      </c>
      <c r="N54" s="190">
        <v>7.1480000000000002E-2</v>
      </c>
      <c r="O54" s="190">
        <f>ROUND(E54*N54,2)</f>
        <v>2.52</v>
      </c>
      <c r="P54" s="190">
        <v>0</v>
      </c>
      <c r="Q54" s="190">
        <f>ROUND(E54*P54,2)</f>
        <v>0</v>
      </c>
      <c r="R54" s="190"/>
      <c r="S54" s="190"/>
      <c r="T54" s="191">
        <v>0</v>
      </c>
      <c r="U54" s="190">
        <f>ROUND(E54*T54,2)</f>
        <v>0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118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201" t="s">
        <v>119</v>
      </c>
      <c r="D55" s="180"/>
      <c r="E55" s="185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120</v>
      </c>
      <c r="AF55" s="166">
        <v>0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201" t="s">
        <v>121</v>
      </c>
      <c r="D56" s="180"/>
      <c r="E56" s="185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120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201" t="s">
        <v>122</v>
      </c>
      <c r="D57" s="180"/>
      <c r="E57" s="185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120</v>
      </c>
      <c r="AF57" s="166">
        <v>0</v>
      </c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7"/>
      <c r="C58" s="201" t="s">
        <v>163</v>
      </c>
      <c r="D58" s="180"/>
      <c r="E58" s="185">
        <v>17.61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120</v>
      </c>
      <c r="AF58" s="166">
        <v>0</v>
      </c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7"/>
      <c r="C59" s="201" t="s">
        <v>124</v>
      </c>
      <c r="D59" s="180"/>
      <c r="E59" s="185">
        <v>17.62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120</v>
      </c>
      <c r="AF59" s="166">
        <v>0</v>
      </c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7"/>
      <c r="C60" s="202" t="s">
        <v>125</v>
      </c>
      <c r="D60" s="181"/>
      <c r="E60" s="186">
        <v>35.229999999999997</v>
      </c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120</v>
      </c>
      <c r="AF60" s="166">
        <v>1</v>
      </c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>
        <v>6</v>
      </c>
      <c r="B61" s="177" t="s">
        <v>164</v>
      </c>
      <c r="C61" s="200" t="s">
        <v>165</v>
      </c>
      <c r="D61" s="179" t="s">
        <v>157</v>
      </c>
      <c r="E61" s="184">
        <v>10.35</v>
      </c>
      <c r="F61" s="190">
        <v>493</v>
      </c>
      <c r="G61" s="190">
        <v>5102.55</v>
      </c>
      <c r="H61" s="190">
        <v>0</v>
      </c>
      <c r="I61" s="190">
        <f>ROUND(E61*H61,2)</f>
        <v>0</v>
      </c>
      <c r="J61" s="190">
        <v>493</v>
      </c>
      <c r="K61" s="190">
        <f>ROUND(E61*J61,2)</f>
        <v>5102.55</v>
      </c>
      <c r="L61" s="190">
        <v>21</v>
      </c>
      <c r="M61" s="190">
        <f>G61*(1+L61/100)</f>
        <v>6174.0855000000001</v>
      </c>
      <c r="N61" s="190">
        <v>7.9350000000000004E-2</v>
      </c>
      <c r="O61" s="190">
        <f>ROUND(E61*N61,2)</f>
        <v>0.82</v>
      </c>
      <c r="P61" s="190">
        <v>0</v>
      </c>
      <c r="Q61" s="190">
        <f>ROUND(E61*P61,2)</f>
        <v>0</v>
      </c>
      <c r="R61" s="190"/>
      <c r="S61" s="190"/>
      <c r="T61" s="191">
        <v>0</v>
      </c>
      <c r="U61" s="190">
        <f>ROUND(E61*T61,2)</f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118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201" t="s">
        <v>119</v>
      </c>
      <c r="D62" s="180"/>
      <c r="E62" s="185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120</v>
      </c>
      <c r="AF62" s="166">
        <v>0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7"/>
      <c r="C63" s="201" t="s">
        <v>121</v>
      </c>
      <c r="D63" s="180"/>
      <c r="E63" s="185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120</v>
      </c>
      <c r="AF63" s="166">
        <v>0</v>
      </c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201" t="s">
        <v>126</v>
      </c>
      <c r="D64" s="180"/>
      <c r="E64" s="185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120</v>
      </c>
      <c r="AF64" s="166">
        <v>0</v>
      </c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1" t="s">
        <v>127</v>
      </c>
      <c r="D65" s="180"/>
      <c r="E65" s="185">
        <v>10.35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120</v>
      </c>
      <c r="AF65" s="166">
        <v>0</v>
      </c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02" t="s">
        <v>125</v>
      </c>
      <c r="D66" s="181"/>
      <c r="E66" s="186">
        <v>10.35</v>
      </c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1"/>
      <c r="U66" s="190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120</v>
      </c>
      <c r="AF66" s="166">
        <v>1</v>
      </c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>
        <v>7</v>
      </c>
      <c r="B67" s="177" t="s">
        <v>166</v>
      </c>
      <c r="C67" s="200" t="s">
        <v>167</v>
      </c>
      <c r="D67" s="179" t="s">
        <v>130</v>
      </c>
      <c r="E67" s="184">
        <v>14.811999999999999</v>
      </c>
      <c r="F67" s="190">
        <v>1920</v>
      </c>
      <c r="G67" s="190">
        <v>28439.040000000001</v>
      </c>
      <c r="H67" s="190">
        <v>0</v>
      </c>
      <c r="I67" s="190">
        <f>ROUND(E67*H67,2)</f>
        <v>0</v>
      </c>
      <c r="J67" s="190">
        <v>1920</v>
      </c>
      <c r="K67" s="190">
        <f>ROUND(E67*J67,2)</f>
        <v>28439.040000000001</v>
      </c>
      <c r="L67" s="190">
        <v>21</v>
      </c>
      <c r="M67" s="190">
        <f>G67*(1+L67/100)</f>
        <v>34411.238400000002</v>
      </c>
      <c r="N67" s="190">
        <v>0</v>
      </c>
      <c r="O67" s="190">
        <f>ROUND(E67*N67,2)</f>
        <v>0</v>
      </c>
      <c r="P67" s="190">
        <v>0</v>
      </c>
      <c r="Q67" s="190">
        <f>ROUND(E67*P67,2)</f>
        <v>0</v>
      </c>
      <c r="R67" s="190"/>
      <c r="S67" s="190"/>
      <c r="T67" s="191">
        <v>0</v>
      </c>
      <c r="U67" s="190">
        <f>ROUND(E67*T67,2)</f>
        <v>0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118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ht="33.75" outlineLevel="1" x14ac:dyDescent="0.2">
      <c r="A68" s="167"/>
      <c r="B68" s="177"/>
      <c r="C68" s="201" t="s">
        <v>168</v>
      </c>
      <c r="D68" s="180"/>
      <c r="E68" s="185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1"/>
      <c r="U68" s="190"/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120</v>
      </c>
      <c r="AF68" s="166">
        <v>0</v>
      </c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01" t="s">
        <v>152</v>
      </c>
      <c r="D69" s="180"/>
      <c r="E69" s="185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1"/>
      <c r="U69" s="190"/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120</v>
      </c>
      <c r="AF69" s="166">
        <v>0</v>
      </c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ht="33.75" outlineLevel="1" x14ac:dyDescent="0.2">
      <c r="A70" s="167"/>
      <c r="B70" s="177"/>
      <c r="C70" s="201" t="s">
        <v>169</v>
      </c>
      <c r="D70" s="180"/>
      <c r="E70" s="185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120</v>
      </c>
      <c r="AF70" s="166">
        <v>0</v>
      </c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ht="33.75" outlineLevel="1" x14ac:dyDescent="0.2">
      <c r="A71" s="167"/>
      <c r="B71" s="177"/>
      <c r="C71" s="201" t="s">
        <v>170</v>
      </c>
      <c r="D71" s="180"/>
      <c r="E71" s="185">
        <v>14.811999999999999</v>
      </c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1"/>
      <c r="U71" s="190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120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>
        <v>8</v>
      </c>
      <c r="B72" s="177" t="s">
        <v>171</v>
      </c>
      <c r="C72" s="200" t="s">
        <v>172</v>
      </c>
      <c r="D72" s="179" t="s">
        <v>173</v>
      </c>
      <c r="E72" s="184">
        <v>271.6875</v>
      </c>
      <c r="F72" s="190">
        <v>28.9</v>
      </c>
      <c r="G72" s="190">
        <v>7851.77</v>
      </c>
      <c r="H72" s="190">
        <v>28.9</v>
      </c>
      <c r="I72" s="190">
        <f>ROUND(E72*H72,2)</f>
        <v>7851.77</v>
      </c>
      <c r="J72" s="190">
        <v>0</v>
      </c>
      <c r="K72" s="190">
        <f>ROUND(E72*J72,2)</f>
        <v>0</v>
      </c>
      <c r="L72" s="190">
        <v>21</v>
      </c>
      <c r="M72" s="190">
        <f>G72*(1+L72/100)</f>
        <v>9500.6417000000001</v>
      </c>
      <c r="N72" s="190">
        <v>4.7000000000000002E-3</v>
      </c>
      <c r="O72" s="190">
        <f>ROUND(E72*N72,2)</f>
        <v>1.28</v>
      </c>
      <c r="P72" s="190">
        <v>0</v>
      </c>
      <c r="Q72" s="190">
        <f>ROUND(E72*P72,2)</f>
        <v>0</v>
      </c>
      <c r="R72" s="190"/>
      <c r="S72" s="190"/>
      <c r="T72" s="191">
        <v>0</v>
      </c>
      <c r="U72" s="190">
        <f>ROUND(E72*T72,2)</f>
        <v>0</v>
      </c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174</v>
      </c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201" t="s">
        <v>119</v>
      </c>
      <c r="D73" s="180"/>
      <c r="E73" s="185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120</v>
      </c>
      <c r="AF73" s="166">
        <v>0</v>
      </c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7"/>
      <c r="C74" s="201" t="s">
        <v>121</v>
      </c>
      <c r="D74" s="180"/>
      <c r="E74" s="185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120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7"/>
      <c r="C75" s="201" t="s">
        <v>126</v>
      </c>
      <c r="D75" s="180"/>
      <c r="E75" s="185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120</v>
      </c>
      <c r="AF75" s="166">
        <v>0</v>
      </c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/>
      <c r="B76" s="177"/>
      <c r="C76" s="201" t="s">
        <v>175</v>
      </c>
      <c r="D76" s="180"/>
      <c r="E76" s="185">
        <v>271.6875</v>
      </c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1"/>
      <c r="U76" s="190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120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/>
      <c r="B77" s="177"/>
      <c r="C77" s="201" t="s">
        <v>176</v>
      </c>
      <c r="D77" s="180"/>
      <c r="E77" s="185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120</v>
      </c>
      <c r="AF77" s="166">
        <v>0</v>
      </c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ht="22.5" outlineLevel="1" x14ac:dyDescent="0.2">
      <c r="A78" s="167">
        <v>9</v>
      </c>
      <c r="B78" s="177" t="s">
        <v>177</v>
      </c>
      <c r="C78" s="200" t="s">
        <v>178</v>
      </c>
      <c r="D78" s="179" t="s">
        <v>117</v>
      </c>
      <c r="E78" s="184">
        <v>36.991500000000002</v>
      </c>
      <c r="F78" s="190">
        <v>680</v>
      </c>
      <c r="G78" s="190">
        <v>25154.22</v>
      </c>
      <c r="H78" s="190">
        <v>680</v>
      </c>
      <c r="I78" s="190">
        <f>ROUND(E78*H78,2)</f>
        <v>25154.22</v>
      </c>
      <c r="J78" s="190">
        <v>0</v>
      </c>
      <c r="K78" s="190">
        <f>ROUND(E78*J78,2)</f>
        <v>0</v>
      </c>
      <c r="L78" s="190">
        <v>21</v>
      </c>
      <c r="M78" s="190">
        <f>G78*(1+L78/100)</f>
        <v>30436.606200000002</v>
      </c>
      <c r="N78" s="190">
        <v>4.7000000000000002E-3</v>
      </c>
      <c r="O78" s="190">
        <f>ROUND(E78*N78,2)</f>
        <v>0.17</v>
      </c>
      <c r="P78" s="190">
        <v>0</v>
      </c>
      <c r="Q78" s="190">
        <f>ROUND(E78*P78,2)</f>
        <v>0</v>
      </c>
      <c r="R78" s="190"/>
      <c r="S78" s="190"/>
      <c r="T78" s="191">
        <v>0</v>
      </c>
      <c r="U78" s="190">
        <f>ROUND(E78*T78,2)</f>
        <v>0</v>
      </c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174</v>
      </c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7"/>
      <c r="C79" s="201" t="s">
        <v>119</v>
      </c>
      <c r="D79" s="180"/>
      <c r="E79" s="185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120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/>
      <c r="B80" s="177"/>
      <c r="C80" s="201" t="s">
        <v>122</v>
      </c>
      <c r="D80" s="180"/>
      <c r="E80" s="185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120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7"/>
      <c r="C81" s="201" t="s">
        <v>179</v>
      </c>
      <c r="D81" s="180"/>
      <c r="E81" s="185">
        <v>18.490500000000001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120</v>
      </c>
      <c r="AF81" s="166">
        <v>0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201" t="s">
        <v>180</v>
      </c>
      <c r="D82" s="180"/>
      <c r="E82" s="185">
        <v>18.501000000000001</v>
      </c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1"/>
      <c r="U82" s="190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120</v>
      </c>
      <c r="AF82" s="166">
        <v>0</v>
      </c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7"/>
      <c r="C83" s="201" t="s">
        <v>181</v>
      </c>
      <c r="D83" s="180"/>
      <c r="E83" s="185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120</v>
      </c>
      <c r="AF83" s="166">
        <v>0</v>
      </c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x14ac:dyDescent="0.2">
      <c r="A84" s="173" t="s">
        <v>113</v>
      </c>
      <c r="B84" s="178" t="s">
        <v>76</v>
      </c>
      <c r="C84" s="203" t="s">
        <v>77</v>
      </c>
      <c r="D84" s="182"/>
      <c r="E84" s="187"/>
      <c r="F84" s="192"/>
      <c r="G84" s="192">
        <f>SUMIF(AE85:AE88,"&lt;&gt;NOR",G85:G88)</f>
        <v>2782.43</v>
      </c>
      <c r="H84" s="192"/>
      <c r="I84" s="192">
        <f>SUM(I85:I88)</f>
        <v>0</v>
      </c>
      <c r="J84" s="192"/>
      <c r="K84" s="192">
        <f>SUM(K85:K88)</f>
        <v>2782.43</v>
      </c>
      <c r="L84" s="192"/>
      <c r="M84" s="192">
        <f>SUM(M85:M88)</f>
        <v>3366.7402999999995</v>
      </c>
      <c r="N84" s="192"/>
      <c r="O84" s="192">
        <f>SUM(O85:O88)</f>
        <v>0</v>
      </c>
      <c r="P84" s="192"/>
      <c r="Q84" s="192">
        <f>SUM(Q85:Q88)</f>
        <v>20.74</v>
      </c>
      <c r="R84" s="192"/>
      <c r="S84" s="192"/>
      <c r="T84" s="193"/>
      <c r="U84" s="192">
        <f>SUM(U85:U88)</f>
        <v>0</v>
      </c>
      <c r="AE84" t="s">
        <v>114</v>
      </c>
    </row>
    <row r="85" spans="1:60" ht="33.75" outlineLevel="1" x14ac:dyDescent="0.2">
      <c r="A85" s="167">
        <v>10</v>
      </c>
      <c r="B85" s="177" t="s">
        <v>182</v>
      </c>
      <c r="C85" s="200" t="s">
        <v>183</v>
      </c>
      <c r="D85" s="179" t="s">
        <v>130</v>
      </c>
      <c r="E85" s="184">
        <v>14.811999999999999</v>
      </c>
      <c r="F85" s="190">
        <v>187.85</v>
      </c>
      <c r="G85" s="190">
        <v>2782.43</v>
      </c>
      <c r="H85" s="190">
        <v>0</v>
      </c>
      <c r="I85" s="190">
        <f>ROUND(E85*H85,2)</f>
        <v>0</v>
      </c>
      <c r="J85" s="190">
        <v>187.85</v>
      </c>
      <c r="K85" s="190">
        <f>ROUND(E85*J85,2)</f>
        <v>2782.43</v>
      </c>
      <c r="L85" s="190">
        <v>21</v>
      </c>
      <c r="M85" s="190">
        <f>G85*(1+L85/100)</f>
        <v>3366.7402999999995</v>
      </c>
      <c r="N85" s="190">
        <v>0</v>
      </c>
      <c r="O85" s="190">
        <f>ROUND(E85*N85,2)</f>
        <v>0</v>
      </c>
      <c r="P85" s="190">
        <v>1.4</v>
      </c>
      <c r="Q85" s="190">
        <f>ROUND(E85*P85,2)</f>
        <v>20.74</v>
      </c>
      <c r="R85" s="190"/>
      <c r="S85" s="190"/>
      <c r="T85" s="191">
        <v>0</v>
      </c>
      <c r="U85" s="190">
        <f>ROUND(E85*T85,2)</f>
        <v>0</v>
      </c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118</v>
      </c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ht="22.5" outlineLevel="1" x14ac:dyDescent="0.2">
      <c r="A86" s="167"/>
      <c r="B86" s="177"/>
      <c r="C86" s="201" t="s">
        <v>184</v>
      </c>
      <c r="D86" s="180"/>
      <c r="E86" s="185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1"/>
      <c r="U86" s="190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120</v>
      </c>
      <c r="AF86" s="166">
        <v>0</v>
      </c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ht="33.75" outlineLevel="1" x14ac:dyDescent="0.2">
      <c r="A87" s="167"/>
      <c r="B87" s="177"/>
      <c r="C87" s="201" t="s">
        <v>170</v>
      </c>
      <c r="D87" s="180"/>
      <c r="E87" s="185">
        <v>14.811999999999999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120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/>
      <c r="B88" s="177"/>
      <c r="C88" s="201" t="s">
        <v>144</v>
      </c>
      <c r="D88" s="180"/>
      <c r="E88" s="185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120</v>
      </c>
      <c r="AF88" s="166">
        <v>0</v>
      </c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x14ac:dyDescent="0.2">
      <c r="A89" s="173" t="s">
        <v>113</v>
      </c>
      <c r="B89" s="178" t="s">
        <v>78</v>
      </c>
      <c r="C89" s="203" t="s">
        <v>79</v>
      </c>
      <c r="D89" s="182"/>
      <c r="E89" s="187"/>
      <c r="F89" s="192"/>
      <c r="G89" s="192">
        <f>SUMIF(AE90:AE93,"&lt;&gt;NOR",G90:G93)</f>
        <v>-4728.8</v>
      </c>
      <c r="H89" s="192"/>
      <c r="I89" s="192">
        <f>SUM(I90:I93)</f>
        <v>0</v>
      </c>
      <c r="J89" s="192"/>
      <c r="K89" s="192">
        <f>SUM(K90:K93)</f>
        <v>-4728.8</v>
      </c>
      <c r="L89" s="192"/>
      <c r="M89" s="192">
        <f>SUM(M90:M93)</f>
        <v>-5721.848</v>
      </c>
      <c r="N89" s="192"/>
      <c r="O89" s="192">
        <f>SUM(O90:O93)</f>
        <v>0</v>
      </c>
      <c r="P89" s="192"/>
      <c r="Q89" s="192">
        <f>SUM(Q90:Q93)</f>
        <v>0</v>
      </c>
      <c r="R89" s="192"/>
      <c r="S89" s="192"/>
      <c r="T89" s="193"/>
      <c r="U89" s="192">
        <f>SUM(U90:U93)</f>
        <v>0</v>
      </c>
      <c r="AE89" t="s">
        <v>114</v>
      </c>
    </row>
    <row r="90" spans="1:60" outlineLevel="1" x14ac:dyDescent="0.2">
      <c r="A90" s="167">
        <v>11</v>
      </c>
      <c r="B90" s="177" t="s">
        <v>185</v>
      </c>
      <c r="C90" s="200" t="s">
        <v>186</v>
      </c>
      <c r="D90" s="179" t="s">
        <v>187</v>
      </c>
      <c r="E90" s="184">
        <v>-22.523479999999999</v>
      </c>
      <c r="F90" s="190">
        <v>209.95</v>
      </c>
      <c r="G90" s="190">
        <v>-4728.8</v>
      </c>
      <c r="H90" s="190">
        <v>0</v>
      </c>
      <c r="I90" s="190">
        <f>ROUND(E90*H90,2)</f>
        <v>0</v>
      </c>
      <c r="J90" s="190">
        <v>209.95</v>
      </c>
      <c r="K90" s="190">
        <f>ROUND(E90*J90,2)</f>
        <v>-4728.8</v>
      </c>
      <c r="L90" s="190">
        <v>21</v>
      </c>
      <c r="M90" s="190">
        <f>G90*(1+L90/100)</f>
        <v>-5721.848</v>
      </c>
      <c r="N90" s="190">
        <v>0</v>
      </c>
      <c r="O90" s="190">
        <f>ROUND(E90*N90,2)</f>
        <v>0</v>
      </c>
      <c r="P90" s="190">
        <v>0</v>
      </c>
      <c r="Q90" s="190">
        <f>ROUND(E90*P90,2)</f>
        <v>0</v>
      </c>
      <c r="R90" s="190"/>
      <c r="S90" s="190"/>
      <c r="T90" s="191">
        <v>0</v>
      </c>
      <c r="U90" s="190">
        <f>ROUND(E90*T90,2)</f>
        <v>0</v>
      </c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188</v>
      </c>
      <c r="AF90" s="166"/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7"/>
      <c r="C91" s="201" t="s">
        <v>189</v>
      </c>
      <c r="D91" s="180"/>
      <c r="E91" s="185"/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120</v>
      </c>
      <c r="AF91" s="166">
        <v>0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01" t="s">
        <v>190</v>
      </c>
      <c r="D92" s="180"/>
      <c r="E92" s="185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120</v>
      </c>
      <c r="AF92" s="166">
        <v>0</v>
      </c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167"/>
      <c r="B93" s="177"/>
      <c r="C93" s="201" t="s">
        <v>191</v>
      </c>
      <c r="D93" s="180"/>
      <c r="E93" s="185">
        <v>-22.523479999999999</v>
      </c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120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x14ac:dyDescent="0.2">
      <c r="A94" s="173" t="s">
        <v>113</v>
      </c>
      <c r="B94" s="178" t="s">
        <v>80</v>
      </c>
      <c r="C94" s="203" t="s">
        <v>81</v>
      </c>
      <c r="D94" s="182"/>
      <c r="E94" s="187"/>
      <c r="F94" s="192"/>
      <c r="G94" s="192">
        <f>SUMIF(AE95:AE283,"&lt;&gt;NOR",G95:G283)</f>
        <v>-142404.65000000002</v>
      </c>
      <c r="H94" s="192"/>
      <c r="I94" s="192">
        <f>SUM(I95:I283)</f>
        <v>-143599.50000000003</v>
      </c>
      <c r="J94" s="192"/>
      <c r="K94" s="192">
        <f>SUM(K95:K283)</f>
        <v>1194.8499999999995</v>
      </c>
      <c r="L94" s="192"/>
      <c r="M94" s="192">
        <f>SUM(M95:M283)</f>
        <v>-172309.62650000004</v>
      </c>
      <c r="N94" s="192"/>
      <c r="O94" s="192">
        <f>SUM(O95:O283)</f>
        <v>6.4999999999999991</v>
      </c>
      <c r="P94" s="192"/>
      <c r="Q94" s="192">
        <f>SUM(Q95:Q283)</f>
        <v>1.1100000000000001</v>
      </c>
      <c r="R94" s="192"/>
      <c r="S94" s="192"/>
      <c r="T94" s="193"/>
      <c r="U94" s="192">
        <f>SUM(U95:U283)</f>
        <v>8.6999999999999993</v>
      </c>
      <c r="AE94" t="s">
        <v>114</v>
      </c>
    </row>
    <row r="95" spans="1:60" ht="22.5" outlineLevel="1" x14ac:dyDescent="0.2">
      <c r="A95" s="167">
        <v>12</v>
      </c>
      <c r="B95" s="177" t="s">
        <v>192</v>
      </c>
      <c r="C95" s="200" t="s">
        <v>193</v>
      </c>
      <c r="D95" s="179" t="s">
        <v>157</v>
      </c>
      <c r="E95" s="184">
        <v>-4.6399999999999997</v>
      </c>
      <c r="F95" s="190">
        <v>61.97</v>
      </c>
      <c r="G95" s="190">
        <v>-287.54000000000002</v>
      </c>
      <c r="H95" s="190">
        <v>0</v>
      </c>
      <c r="I95" s="190">
        <f>ROUND(E95*H95,2)</f>
        <v>0</v>
      </c>
      <c r="J95" s="190">
        <v>61.97</v>
      </c>
      <c r="K95" s="190">
        <f>ROUND(E95*J95,2)</f>
        <v>-287.54000000000002</v>
      </c>
      <c r="L95" s="190">
        <v>21</v>
      </c>
      <c r="M95" s="190">
        <f>G95*(1+L95/100)</f>
        <v>-347.92340000000002</v>
      </c>
      <c r="N95" s="190">
        <v>0</v>
      </c>
      <c r="O95" s="190">
        <f>ROUND(E95*N95,2)</f>
        <v>0</v>
      </c>
      <c r="P95" s="190">
        <v>0</v>
      </c>
      <c r="Q95" s="190">
        <f>ROUND(E95*P95,2)</f>
        <v>0</v>
      </c>
      <c r="R95" s="190"/>
      <c r="S95" s="190"/>
      <c r="T95" s="191">
        <v>0</v>
      </c>
      <c r="U95" s="190">
        <f>ROUND(E95*T95,2)</f>
        <v>0</v>
      </c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194</v>
      </c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01" t="s">
        <v>195</v>
      </c>
      <c r="D96" s="180"/>
      <c r="E96" s="185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120</v>
      </c>
      <c r="AF96" s="166">
        <v>0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/>
      <c r="B97" s="177"/>
      <c r="C97" s="201" t="s">
        <v>119</v>
      </c>
      <c r="D97" s="180"/>
      <c r="E97" s="185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120</v>
      </c>
      <c r="AF97" s="166">
        <v>0</v>
      </c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01" t="s">
        <v>196</v>
      </c>
      <c r="D98" s="180"/>
      <c r="E98" s="185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120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7"/>
      <c r="C99" s="201" t="s">
        <v>158</v>
      </c>
      <c r="D99" s="180"/>
      <c r="E99" s="185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120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201" t="s">
        <v>197</v>
      </c>
      <c r="D100" s="180"/>
      <c r="E100" s="185">
        <v>-2.37</v>
      </c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120</v>
      </c>
      <c r="AF100" s="166">
        <v>0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67"/>
      <c r="B101" s="177"/>
      <c r="C101" s="201" t="s">
        <v>198</v>
      </c>
      <c r="D101" s="180"/>
      <c r="E101" s="185">
        <v>-2.27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120</v>
      </c>
      <c r="AF101" s="166">
        <v>0</v>
      </c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/>
      <c r="B102" s="177"/>
      <c r="C102" s="202" t="s">
        <v>125</v>
      </c>
      <c r="D102" s="181"/>
      <c r="E102" s="186">
        <v>-4.6399999999999997</v>
      </c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1"/>
      <c r="U102" s="190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120</v>
      </c>
      <c r="AF102" s="166">
        <v>1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ht="22.5" outlineLevel="1" x14ac:dyDescent="0.2">
      <c r="A103" s="167">
        <v>13</v>
      </c>
      <c r="B103" s="177" t="s">
        <v>199</v>
      </c>
      <c r="C103" s="200" t="s">
        <v>200</v>
      </c>
      <c r="D103" s="179" t="s">
        <v>157</v>
      </c>
      <c r="E103" s="184">
        <v>-50.22</v>
      </c>
      <c r="F103" s="190">
        <v>99.45</v>
      </c>
      <c r="G103" s="190">
        <v>-4994.38</v>
      </c>
      <c r="H103" s="190">
        <v>0</v>
      </c>
      <c r="I103" s="190">
        <f>ROUND(E103*H103,2)</f>
        <v>0</v>
      </c>
      <c r="J103" s="190">
        <v>99.45</v>
      </c>
      <c r="K103" s="190">
        <f>ROUND(E103*J103,2)</f>
        <v>-4994.38</v>
      </c>
      <c r="L103" s="190">
        <v>21</v>
      </c>
      <c r="M103" s="190">
        <f>G103*(1+L103/100)</f>
        <v>-6043.1998000000003</v>
      </c>
      <c r="N103" s="190">
        <v>0</v>
      </c>
      <c r="O103" s="190">
        <f>ROUND(E103*N103,2)</f>
        <v>0</v>
      </c>
      <c r="P103" s="190">
        <v>0</v>
      </c>
      <c r="Q103" s="190">
        <f>ROUND(E103*P103,2)</f>
        <v>0</v>
      </c>
      <c r="R103" s="190"/>
      <c r="S103" s="190"/>
      <c r="T103" s="191">
        <v>0</v>
      </c>
      <c r="U103" s="190">
        <f>ROUND(E103*T103,2)</f>
        <v>0</v>
      </c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194</v>
      </c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01" t="s">
        <v>201</v>
      </c>
      <c r="D104" s="180"/>
      <c r="E104" s="185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1"/>
      <c r="U104" s="190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120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7"/>
      <c r="C105" s="201" t="s">
        <v>158</v>
      </c>
      <c r="D105" s="180"/>
      <c r="E105" s="185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1"/>
      <c r="U105" s="190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120</v>
      </c>
      <c r="AF105" s="166">
        <v>0</v>
      </c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201" t="s">
        <v>196</v>
      </c>
      <c r="D106" s="180"/>
      <c r="E106" s="185"/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1"/>
      <c r="U106" s="190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120</v>
      </c>
      <c r="AF106" s="166">
        <v>0</v>
      </c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7"/>
      <c r="C107" s="201" t="s">
        <v>197</v>
      </c>
      <c r="D107" s="180"/>
      <c r="E107" s="185">
        <v>-2.37</v>
      </c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1"/>
      <c r="U107" s="190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120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01" t="s">
        <v>202</v>
      </c>
      <c r="D108" s="180"/>
      <c r="E108" s="185">
        <v>-2.27</v>
      </c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120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202" t="s">
        <v>125</v>
      </c>
      <c r="D109" s="181"/>
      <c r="E109" s="186">
        <v>-4.6399999999999997</v>
      </c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1"/>
      <c r="U109" s="190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120</v>
      </c>
      <c r="AF109" s="166">
        <v>1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201" t="s">
        <v>121</v>
      </c>
      <c r="D110" s="180"/>
      <c r="E110" s="185"/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1"/>
      <c r="U110" s="190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120</v>
      </c>
      <c r="AF110" s="166">
        <v>0</v>
      </c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/>
      <c r="B111" s="177"/>
      <c r="C111" s="201" t="s">
        <v>203</v>
      </c>
      <c r="D111" s="180"/>
      <c r="E111" s="185"/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1"/>
      <c r="U111" s="190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120</v>
      </c>
      <c r="AF111" s="166">
        <v>0</v>
      </c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/>
      <c r="B112" s="177"/>
      <c r="C112" s="201" t="s">
        <v>204</v>
      </c>
      <c r="D112" s="180"/>
      <c r="E112" s="185"/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1"/>
      <c r="U112" s="190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120</v>
      </c>
      <c r="AF112" s="166">
        <v>0</v>
      </c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/>
      <c r="B113" s="177"/>
      <c r="C113" s="201" t="s">
        <v>205</v>
      </c>
      <c r="D113" s="180"/>
      <c r="E113" s="185">
        <v>-17.61</v>
      </c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1"/>
      <c r="U113" s="190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120</v>
      </c>
      <c r="AF113" s="166">
        <v>0</v>
      </c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7"/>
      <c r="C114" s="201" t="s">
        <v>206</v>
      </c>
      <c r="D114" s="180"/>
      <c r="E114" s="185">
        <v>-10.35</v>
      </c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1"/>
      <c r="U114" s="190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120</v>
      </c>
      <c r="AF114" s="166">
        <v>0</v>
      </c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7"/>
      <c r="C115" s="201" t="s">
        <v>207</v>
      </c>
      <c r="D115" s="180"/>
      <c r="E115" s="185">
        <v>-17.62</v>
      </c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1"/>
      <c r="U115" s="190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120</v>
      </c>
      <c r="AF115" s="166">
        <v>0</v>
      </c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>
        <v>14</v>
      </c>
      <c r="B116" s="177" t="s">
        <v>208</v>
      </c>
      <c r="C116" s="200" t="s">
        <v>209</v>
      </c>
      <c r="D116" s="179" t="s">
        <v>157</v>
      </c>
      <c r="E116" s="184">
        <v>37.03</v>
      </c>
      <c r="F116" s="190">
        <v>50.75</v>
      </c>
      <c r="G116" s="190">
        <v>1879.27</v>
      </c>
      <c r="H116" s="190">
        <v>0</v>
      </c>
      <c r="I116" s="190">
        <f>ROUND(E116*H116,2)</f>
        <v>0</v>
      </c>
      <c r="J116" s="190">
        <v>50.75</v>
      </c>
      <c r="K116" s="190">
        <f>ROUND(E116*J116,2)</f>
        <v>1879.27</v>
      </c>
      <c r="L116" s="190">
        <v>21</v>
      </c>
      <c r="M116" s="190">
        <f>G116*(1+L116/100)</f>
        <v>2273.9166999999998</v>
      </c>
      <c r="N116" s="190">
        <v>0</v>
      </c>
      <c r="O116" s="190">
        <f>ROUND(E116*N116,2)</f>
        <v>0</v>
      </c>
      <c r="P116" s="190">
        <v>0.03</v>
      </c>
      <c r="Q116" s="190">
        <f>ROUND(E116*P116,2)</f>
        <v>1.1100000000000001</v>
      </c>
      <c r="R116" s="190"/>
      <c r="S116" s="190"/>
      <c r="T116" s="191">
        <v>0.23499999999999999</v>
      </c>
      <c r="U116" s="190">
        <f>ROUND(E116*T116,2)</f>
        <v>8.6999999999999993</v>
      </c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194</v>
      </c>
      <c r="AF116" s="166"/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7"/>
      <c r="C117" s="201" t="s">
        <v>210</v>
      </c>
      <c r="D117" s="180"/>
      <c r="E117" s="185"/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1"/>
      <c r="U117" s="190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120</v>
      </c>
      <c r="AF117" s="166">
        <v>0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ht="33.75" outlineLevel="1" x14ac:dyDescent="0.2">
      <c r="A118" s="167"/>
      <c r="B118" s="177"/>
      <c r="C118" s="201" t="s">
        <v>211</v>
      </c>
      <c r="D118" s="180"/>
      <c r="E118" s="185">
        <v>37.03</v>
      </c>
      <c r="F118" s="190"/>
      <c r="G118" s="190"/>
      <c r="H118" s="190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1"/>
      <c r="U118" s="190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120</v>
      </c>
      <c r="AF118" s="166">
        <v>0</v>
      </c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/>
      <c r="B119" s="177"/>
      <c r="C119" s="201" t="s">
        <v>144</v>
      </c>
      <c r="D119" s="180"/>
      <c r="E119" s="185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1"/>
      <c r="U119" s="190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120</v>
      </c>
      <c r="AF119" s="166">
        <v>0</v>
      </c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>
        <v>15</v>
      </c>
      <c r="B120" s="177" t="s">
        <v>212</v>
      </c>
      <c r="C120" s="200" t="s">
        <v>213</v>
      </c>
      <c r="D120" s="179" t="s">
        <v>214</v>
      </c>
      <c r="E120" s="184">
        <v>-4.0199999999999996</v>
      </c>
      <c r="F120" s="190">
        <v>90.1</v>
      </c>
      <c r="G120" s="190">
        <v>-362.2</v>
      </c>
      <c r="H120" s="190">
        <v>0</v>
      </c>
      <c r="I120" s="190">
        <f>ROUND(E120*H120,2)</f>
        <v>0</v>
      </c>
      <c r="J120" s="190">
        <v>90.1</v>
      </c>
      <c r="K120" s="190">
        <f>ROUND(E120*J120,2)</f>
        <v>-362.2</v>
      </c>
      <c r="L120" s="190">
        <v>21</v>
      </c>
      <c r="M120" s="190">
        <f>G120*(1+L120/100)</f>
        <v>-438.262</v>
      </c>
      <c r="N120" s="190">
        <v>5.4400000000000004E-3</v>
      </c>
      <c r="O120" s="190">
        <f>ROUND(E120*N120,2)</f>
        <v>-0.02</v>
      </c>
      <c r="P120" s="190">
        <v>0</v>
      </c>
      <c r="Q120" s="190">
        <f>ROUND(E120*P120,2)</f>
        <v>0</v>
      </c>
      <c r="R120" s="190"/>
      <c r="S120" s="190"/>
      <c r="T120" s="191">
        <v>0</v>
      </c>
      <c r="U120" s="190">
        <f>ROUND(E120*T120,2)</f>
        <v>0</v>
      </c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194</v>
      </c>
      <c r="AF120" s="166"/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/>
      <c r="B121" s="177"/>
      <c r="C121" s="201" t="s">
        <v>158</v>
      </c>
      <c r="D121" s="180"/>
      <c r="E121" s="185"/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1"/>
      <c r="U121" s="190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120</v>
      </c>
      <c r="AF121" s="166">
        <v>0</v>
      </c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1" t="s">
        <v>215</v>
      </c>
      <c r="D122" s="180"/>
      <c r="E122" s="185">
        <v>-2.02</v>
      </c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1"/>
      <c r="U122" s="190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120</v>
      </c>
      <c r="AF122" s="166">
        <v>0</v>
      </c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/>
      <c r="B123" s="177"/>
      <c r="C123" s="201" t="s">
        <v>216</v>
      </c>
      <c r="D123" s="180"/>
      <c r="E123" s="185">
        <v>-2</v>
      </c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1"/>
      <c r="U123" s="190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120</v>
      </c>
      <c r="AF123" s="166">
        <v>0</v>
      </c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167">
        <v>16</v>
      </c>
      <c r="B124" s="177" t="s">
        <v>217</v>
      </c>
      <c r="C124" s="200" t="s">
        <v>218</v>
      </c>
      <c r="D124" s="179" t="s">
        <v>130</v>
      </c>
      <c r="E124" s="184">
        <v>-2.28973</v>
      </c>
      <c r="F124" s="190">
        <v>153</v>
      </c>
      <c r="G124" s="190">
        <v>-350.33</v>
      </c>
      <c r="H124" s="190">
        <v>0</v>
      </c>
      <c r="I124" s="190">
        <f>ROUND(E124*H124,2)</f>
        <v>0</v>
      </c>
      <c r="J124" s="190">
        <v>153</v>
      </c>
      <c r="K124" s="190">
        <f>ROUND(E124*J124,2)</f>
        <v>-350.33</v>
      </c>
      <c r="L124" s="190">
        <v>21</v>
      </c>
      <c r="M124" s="190">
        <f>G124*(1+L124/100)</f>
        <v>-423.89929999999998</v>
      </c>
      <c r="N124" s="190">
        <v>2.9499999999999999E-3</v>
      </c>
      <c r="O124" s="190">
        <f>ROUND(E124*N124,2)</f>
        <v>-0.01</v>
      </c>
      <c r="P124" s="190">
        <v>0</v>
      </c>
      <c r="Q124" s="190">
        <f>ROUND(E124*P124,2)</f>
        <v>0</v>
      </c>
      <c r="R124" s="190"/>
      <c r="S124" s="190"/>
      <c r="T124" s="191">
        <v>0</v>
      </c>
      <c r="U124" s="190">
        <f>ROUND(E124*T124,2)</f>
        <v>0</v>
      </c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194</v>
      </c>
      <c r="AF124" s="166"/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201" t="s">
        <v>219</v>
      </c>
      <c r="D125" s="180"/>
      <c r="E125" s="185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1"/>
      <c r="U125" s="190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120</v>
      </c>
      <c r="AF125" s="166">
        <v>0</v>
      </c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/>
      <c r="B126" s="177"/>
      <c r="C126" s="201" t="s">
        <v>119</v>
      </c>
      <c r="D126" s="180"/>
      <c r="E126" s="185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1"/>
      <c r="U126" s="190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120</v>
      </c>
      <c r="AF126" s="166">
        <v>0</v>
      </c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7"/>
      <c r="C127" s="201" t="s">
        <v>203</v>
      </c>
      <c r="D127" s="180"/>
      <c r="E127" s="185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1"/>
      <c r="U127" s="190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120</v>
      </c>
      <c r="AF127" s="166">
        <v>0</v>
      </c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/>
      <c r="B128" s="177"/>
      <c r="C128" s="201" t="s">
        <v>204</v>
      </c>
      <c r="D128" s="180"/>
      <c r="E128" s="185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1"/>
      <c r="U128" s="190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120</v>
      </c>
      <c r="AF128" s="166">
        <v>0</v>
      </c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167"/>
      <c r="B129" s="177"/>
      <c r="C129" s="201" t="s">
        <v>220</v>
      </c>
      <c r="D129" s="180"/>
      <c r="E129" s="185">
        <v>-0.58113000000000004</v>
      </c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1"/>
      <c r="U129" s="190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120</v>
      </c>
      <c r="AF129" s="166">
        <v>0</v>
      </c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201" t="s">
        <v>221</v>
      </c>
      <c r="D130" s="180"/>
      <c r="E130" s="185">
        <v>-0.34155000000000002</v>
      </c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1"/>
      <c r="U130" s="190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120</v>
      </c>
      <c r="AF130" s="166">
        <v>0</v>
      </c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/>
      <c r="B131" s="177"/>
      <c r="C131" s="201" t="s">
        <v>222</v>
      </c>
      <c r="D131" s="180"/>
      <c r="E131" s="185">
        <v>-0.58145999999999998</v>
      </c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1"/>
      <c r="U131" s="190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120</v>
      </c>
      <c r="AF131" s="166">
        <v>0</v>
      </c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/>
      <c r="B132" s="177"/>
      <c r="C132" s="202" t="s">
        <v>125</v>
      </c>
      <c r="D132" s="181"/>
      <c r="E132" s="186">
        <v>-1.50414</v>
      </c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1"/>
      <c r="U132" s="190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120</v>
      </c>
      <c r="AF132" s="166">
        <v>1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/>
      <c r="B133" s="177"/>
      <c r="C133" s="201" t="s">
        <v>223</v>
      </c>
      <c r="D133" s="180"/>
      <c r="E133" s="185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1"/>
      <c r="U133" s="190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120</v>
      </c>
      <c r="AF133" s="166">
        <v>0</v>
      </c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67"/>
      <c r="B134" s="177"/>
      <c r="C134" s="201" t="s">
        <v>119</v>
      </c>
      <c r="D134" s="180"/>
      <c r="E134" s="185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1"/>
      <c r="U134" s="190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120</v>
      </c>
      <c r="AF134" s="166">
        <v>0</v>
      </c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 x14ac:dyDescent="0.2">
      <c r="A135" s="167"/>
      <c r="B135" s="177"/>
      <c r="C135" s="201" t="s">
        <v>224</v>
      </c>
      <c r="D135" s="180"/>
      <c r="E135" s="185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1"/>
      <c r="U135" s="190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120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 x14ac:dyDescent="0.2">
      <c r="A136" s="167"/>
      <c r="B136" s="177"/>
      <c r="C136" s="201" t="s">
        <v>196</v>
      </c>
      <c r="D136" s="180"/>
      <c r="E136" s="185"/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1"/>
      <c r="U136" s="190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120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 x14ac:dyDescent="0.2">
      <c r="A137" s="167"/>
      <c r="B137" s="177"/>
      <c r="C137" s="201" t="s">
        <v>225</v>
      </c>
      <c r="D137" s="180"/>
      <c r="E137" s="185">
        <v>-0.10428</v>
      </c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1"/>
      <c r="U137" s="190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120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7"/>
      <c r="C138" s="201" t="s">
        <v>226</v>
      </c>
      <c r="D138" s="180"/>
      <c r="E138" s="185">
        <v>-9.9879999999999997E-2</v>
      </c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1"/>
      <c r="U138" s="190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120</v>
      </c>
      <c r="AF138" s="166">
        <v>0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/>
      <c r="B139" s="177"/>
      <c r="C139" s="202" t="s">
        <v>125</v>
      </c>
      <c r="D139" s="181"/>
      <c r="E139" s="186">
        <v>-0.20416000000000001</v>
      </c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1"/>
      <c r="U139" s="190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120</v>
      </c>
      <c r="AF139" s="166">
        <v>1</v>
      </c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/>
      <c r="B140" s="177"/>
      <c r="C140" s="201" t="s">
        <v>227</v>
      </c>
      <c r="D140" s="180"/>
      <c r="E140" s="185"/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P140" s="190"/>
      <c r="Q140" s="190"/>
      <c r="R140" s="190"/>
      <c r="S140" s="190"/>
      <c r="T140" s="191"/>
      <c r="U140" s="190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120</v>
      </c>
      <c r="AF140" s="166">
        <v>0</v>
      </c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167"/>
      <c r="B141" s="177"/>
      <c r="C141" s="201" t="s">
        <v>119</v>
      </c>
      <c r="D141" s="180"/>
      <c r="E141" s="185"/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1"/>
      <c r="U141" s="190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120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/>
      <c r="B142" s="177"/>
      <c r="C142" s="201" t="s">
        <v>228</v>
      </c>
      <c r="D142" s="180"/>
      <c r="E142" s="185"/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1"/>
      <c r="U142" s="190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120</v>
      </c>
      <c r="AF142" s="166">
        <v>0</v>
      </c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/>
      <c r="B143" s="177"/>
      <c r="C143" s="201" t="s">
        <v>196</v>
      </c>
      <c r="D143" s="180"/>
      <c r="E143" s="185"/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1"/>
      <c r="U143" s="190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120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/>
      <c r="B144" s="177"/>
      <c r="C144" s="201" t="s">
        <v>229</v>
      </c>
      <c r="D144" s="180"/>
      <c r="E144" s="185">
        <v>-7.8210000000000002E-2</v>
      </c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1"/>
      <c r="U144" s="190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120</v>
      </c>
      <c r="AF144" s="166">
        <v>0</v>
      </c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167"/>
      <c r="B145" s="177"/>
      <c r="C145" s="201" t="s">
        <v>230</v>
      </c>
      <c r="D145" s="180"/>
      <c r="E145" s="185">
        <v>-7.4910000000000004E-2</v>
      </c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1"/>
      <c r="U145" s="190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120</v>
      </c>
      <c r="AF145" s="166">
        <v>0</v>
      </c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 x14ac:dyDescent="0.2">
      <c r="A146" s="167"/>
      <c r="B146" s="177"/>
      <c r="C146" s="202" t="s">
        <v>125</v>
      </c>
      <c r="D146" s="181"/>
      <c r="E146" s="186">
        <v>-0.15312000000000001</v>
      </c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1"/>
      <c r="U146" s="190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120</v>
      </c>
      <c r="AF146" s="166">
        <v>1</v>
      </c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 x14ac:dyDescent="0.2">
      <c r="A147" s="167"/>
      <c r="B147" s="177"/>
      <c r="C147" s="201" t="s">
        <v>231</v>
      </c>
      <c r="D147" s="180"/>
      <c r="E147" s="185"/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1"/>
      <c r="U147" s="190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120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 x14ac:dyDescent="0.2">
      <c r="A148" s="167"/>
      <c r="B148" s="177"/>
      <c r="C148" s="201" t="s">
        <v>232</v>
      </c>
      <c r="D148" s="180"/>
      <c r="E148" s="185"/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1"/>
      <c r="U148" s="190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120</v>
      </c>
      <c r="AF148" s="166">
        <v>0</v>
      </c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 x14ac:dyDescent="0.2">
      <c r="A149" s="167"/>
      <c r="B149" s="177"/>
      <c r="C149" s="202" t="s">
        <v>125</v>
      </c>
      <c r="D149" s="181"/>
      <c r="E149" s="186"/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1"/>
      <c r="U149" s="190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120</v>
      </c>
      <c r="AF149" s="166">
        <v>1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/>
      <c r="B150" s="177"/>
      <c r="C150" s="201" t="s">
        <v>119</v>
      </c>
      <c r="D150" s="180"/>
      <c r="E150" s="185"/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1"/>
      <c r="U150" s="190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120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7"/>
      <c r="C151" s="201" t="s">
        <v>233</v>
      </c>
      <c r="D151" s="180"/>
      <c r="E151" s="185"/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1"/>
      <c r="U151" s="190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120</v>
      </c>
      <c r="AF151" s="166">
        <v>0</v>
      </c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/>
      <c r="B152" s="177"/>
      <c r="C152" s="201" t="s">
        <v>234</v>
      </c>
      <c r="D152" s="180"/>
      <c r="E152" s="185">
        <v>-2.3109999999999999E-2</v>
      </c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1"/>
      <c r="U152" s="190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120</v>
      </c>
      <c r="AF152" s="166">
        <v>0</v>
      </c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/>
      <c r="B153" s="177"/>
      <c r="C153" s="201" t="s">
        <v>235</v>
      </c>
      <c r="D153" s="180"/>
      <c r="E153" s="185">
        <v>-2.2880000000000001E-2</v>
      </c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1"/>
      <c r="U153" s="190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120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/>
      <c r="B154" s="177"/>
      <c r="C154" s="201" t="s">
        <v>236</v>
      </c>
      <c r="D154" s="180"/>
      <c r="E154" s="185">
        <v>-0.14552000000000001</v>
      </c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1"/>
      <c r="U154" s="190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120</v>
      </c>
      <c r="AF154" s="166">
        <v>0</v>
      </c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/>
      <c r="B155" s="177"/>
      <c r="C155" s="201" t="s">
        <v>237</v>
      </c>
      <c r="D155" s="180"/>
      <c r="E155" s="185">
        <v>-9.4950000000000007E-2</v>
      </c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1"/>
      <c r="U155" s="190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120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/>
      <c r="B156" s="177"/>
      <c r="C156" s="201" t="s">
        <v>238</v>
      </c>
      <c r="D156" s="180"/>
      <c r="E156" s="185">
        <v>-0.14186000000000001</v>
      </c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1"/>
      <c r="U156" s="190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120</v>
      </c>
      <c r="AF156" s="166">
        <v>0</v>
      </c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167"/>
      <c r="B157" s="177"/>
      <c r="C157" s="202" t="s">
        <v>125</v>
      </c>
      <c r="D157" s="181"/>
      <c r="E157" s="186">
        <v>-0.42831000000000002</v>
      </c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1"/>
      <c r="U157" s="190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120</v>
      </c>
      <c r="AF157" s="166">
        <v>1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>
        <v>17</v>
      </c>
      <c r="B158" s="177" t="s">
        <v>239</v>
      </c>
      <c r="C158" s="200" t="s">
        <v>240</v>
      </c>
      <c r="D158" s="179" t="s">
        <v>130</v>
      </c>
      <c r="E158" s="184">
        <v>-2.28973</v>
      </c>
      <c r="F158" s="190">
        <v>731</v>
      </c>
      <c r="G158" s="190">
        <v>-1673.79</v>
      </c>
      <c r="H158" s="190">
        <v>0</v>
      </c>
      <c r="I158" s="190">
        <f>ROUND(E158*H158,2)</f>
        <v>0</v>
      </c>
      <c r="J158" s="190">
        <v>731</v>
      </c>
      <c r="K158" s="190">
        <f>ROUND(E158*J158,2)</f>
        <v>-1673.79</v>
      </c>
      <c r="L158" s="190">
        <v>21</v>
      </c>
      <c r="M158" s="190">
        <f>G158*(1+L158/100)</f>
        <v>-2025.2858999999999</v>
      </c>
      <c r="N158" s="190">
        <v>1.6500000000000001E-2</v>
      </c>
      <c r="O158" s="190">
        <f>ROUND(E158*N158,2)</f>
        <v>-0.04</v>
      </c>
      <c r="P158" s="190">
        <v>0</v>
      </c>
      <c r="Q158" s="190">
        <f>ROUND(E158*P158,2)</f>
        <v>0</v>
      </c>
      <c r="R158" s="190"/>
      <c r="S158" s="190"/>
      <c r="T158" s="191">
        <v>0</v>
      </c>
      <c r="U158" s="190">
        <f>ROUND(E158*T158,2)</f>
        <v>0</v>
      </c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194</v>
      </c>
      <c r="AF158" s="166"/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167"/>
      <c r="B159" s="177"/>
      <c r="C159" s="201" t="s">
        <v>219</v>
      </c>
      <c r="D159" s="180"/>
      <c r="E159" s="185"/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1"/>
      <c r="U159" s="190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120</v>
      </c>
      <c r="AF159" s="166">
        <v>0</v>
      </c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/>
      <c r="B160" s="177"/>
      <c r="C160" s="201" t="s">
        <v>119</v>
      </c>
      <c r="D160" s="180"/>
      <c r="E160" s="185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1"/>
      <c r="U160" s="190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120</v>
      </c>
      <c r="AF160" s="166">
        <v>0</v>
      </c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 x14ac:dyDescent="0.2">
      <c r="A161" s="167"/>
      <c r="B161" s="177"/>
      <c r="C161" s="201" t="s">
        <v>203</v>
      </c>
      <c r="D161" s="180"/>
      <c r="E161" s="185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1"/>
      <c r="U161" s="190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120</v>
      </c>
      <c r="AF161" s="166">
        <v>0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 x14ac:dyDescent="0.2">
      <c r="A162" s="167"/>
      <c r="B162" s="177"/>
      <c r="C162" s="201" t="s">
        <v>204</v>
      </c>
      <c r="D162" s="180"/>
      <c r="E162" s="185"/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1"/>
      <c r="U162" s="190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120</v>
      </c>
      <c r="AF162" s="166">
        <v>0</v>
      </c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167"/>
      <c r="B163" s="177"/>
      <c r="C163" s="201" t="s">
        <v>220</v>
      </c>
      <c r="D163" s="180"/>
      <c r="E163" s="185">
        <v>-0.58113000000000004</v>
      </c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1"/>
      <c r="U163" s="190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120</v>
      </c>
      <c r="AF163" s="166">
        <v>0</v>
      </c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7"/>
      <c r="C164" s="201" t="s">
        <v>221</v>
      </c>
      <c r="D164" s="180"/>
      <c r="E164" s="185">
        <v>-0.34155000000000002</v>
      </c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1"/>
      <c r="U164" s="190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120</v>
      </c>
      <c r="AF164" s="166">
        <v>0</v>
      </c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/>
      <c r="B165" s="177"/>
      <c r="C165" s="201" t="s">
        <v>222</v>
      </c>
      <c r="D165" s="180"/>
      <c r="E165" s="185">
        <v>-0.58145999999999998</v>
      </c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1"/>
      <c r="U165" s="190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120</v>
      </c>
      <c r="AF165" s="166">
        <v>0</v>
      </c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/>
      <c r="B166" s="177"/>
      <c r="C166" s="202" t="s">
        <v>125</v>
      </c>
      <c r="D166" s="181"/>
      <c r="E166" s="186">
        <v>-1.50414</v>
      </c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1"/>
      <c r="U166" s="190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120</v>
      </c>
      <c r="AF166" s="166">
        <v>1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/>
      <c r="B167" s="177"/>
      <c r="C167" s="201" t="s">
        <v>223</v>
      </c>
      <c r="D167" s="180"/>
      <c r="E167" s="185"/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1"/>
      <c r="U167" s="190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120</v>
      </c>
      <c r="AF167" s="166">
        <v>0</v>
      </c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167"/>
      <c r="B168" s="177"/>
      <c r="C168" s="201" t="s">
        <v>119</v>
      </c>
      <c r="D168" s="180"/>
      <c r="E168" s="185"/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0"/>
      <c r="R168" s="190"/>
      <c r="S168" s="190"/>
      <c r="T168" s="191"/>
      <c r="U168" s="190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120</v>
      </c>
      <c r="AF168" s="166">
        <v>0</v>
      </c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 x14ac:dyDescent="0.2">
      <c r="A169" s="167"/>
      <c r="B169" s="177"/>
      <c r="C169" s="201" t="s">
        <v>224</v>
      </c>
      <c r="D169" s="180"/>
      <c r="E169" s="185"/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1"/>
      <c r="U169" s="190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120</v>
      </c>
      <c r="AF169" s="166">
        <v>0</v>
      </c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 x14ac:dyDescent="0.2">
      <c r="A170" s="167"/>
      <c r="B170" s="177"/>
      <c r="C170" s="201" t="s">
        <v>196</v>
      </c>
      <c r="D170" s="180"/>
      <c r="E170" s="185"/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1"/>
      <c r="U170" s="190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120</v>
      </c>
      <c r="AF170" s="166">
        <v>0</v>
      </c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 x14ac:dyDescent="0.2">
      <c r="A171" s="167"/>
      <c r="B171" s="177"/>
      <c r="C171" s="201" t="s">
        <v>225</v>
      </c>
      <c r="D171" s="180"/>
      <c r="E171" s="185">
        <v>-0.10428</v>
      </c>
      <c r="F171" s="190"/>
      <c r="G171" s="190"/>
      <c r="H171" s="190"/>
      <c r="I171" s="190"/>
      <c r="J171" s="190"/>
      <c r="K171" s="190"/>
      <c r="L171" s="190"/>
      <c r="M171" s="190"/>
      <c r="N171" s="190"/>
      <c r="O171" s="190"/>
      <c r="P171" s="190"/>
      <c r="Q171" s="190"/>
      <c r="R171" s="190"/>
      <c r="S171" s="190"/>
      <c r="T171" s="191"/>
      <c r="U171" s="190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120</v>
      </c>
      <c r="AF171" s="166">
        <v>0</v>
      </c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 x14ac:dyDescent="0.2">
      <c r="A172" s="167"/>
      <c r="B172" s="177"/>
      <c r="C172" s="201" t="s">
        <v>226</v>
      </c>
      <c r="D172" s="180"/>
      <c r="E172" s="185">
        <v>-9.9879999999999997E-2</v>
      </c>
      <c r="F172" s="190"/>
      <c r="G172" s="190"/>
      <c r="H172" s="190"/>
      <c r="I172" s="190"/>
      <c r="J172" s="190"/>
      <c r="K172" s="190"/>
      <c r="L172" s="190"/>
      <c r="M172" s="190"/>
      <c r="N172" s="190"/>
      <c r="O172" s="190"/>
      <c r="P172" s="190"/>
      <c r="Q172" s="190"/>
      <c r="R172" s="190"/>
      <c r="S172" s="190"/>
      <c r="T172" s="191"/>
      <c r="U172" s="190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120</v>
      </c>
      <c r="AF172" s="166">
        <v>0</v>
      </c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167"/>
      <c r="B173" s="177"/>
      <c r="C173" s="202" t="s">
        <v>125</v>
      </c>
      <c r="D173" s="181"/>
      <c r="E173" s="186">
        <v>-0.20416000000000001</v>
      </c>
      <c r="F173" s="190"/>
      <c r="G173" s="190"/>
      <c r="H173" s="190"/>
      <c r="I173" s="190"/>
      <c r="J173" s="190"/>
      <c r="K173" s="190"/>
      <c r="L173" s="190"/>
      <c r="M173" s="190"/>
      <c r="N173" s="190"/>
      <c r="O173" s="190"/>
      <c r="P173" s="190"/>
      <c r="Q173" s="190"/>
      <c r="R173" s="190"/>
      <c r="S173" s="190"/>
      <c r="T173" s="191"/>
      <c r="U173" s="190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120</v>
      </c>
      <c r="AF173" s="166">
        <v>1</v>
      </c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167"/>
      <c r="B174" s="177"/>
      <c r="C174" s="201" t="s">
        <v>227</v>
      </c>
      <c r="D174" s="180"/>
      <c r="E174" s="185"/>
      <c r="F174" s="190"/>
      <c r="G174" s="190"/>
      <c r="H174" s="190"/>
      <c r="I174" s="190"/>
      <c r="J174" s="190"/>
      <c r="K174" s="190"/>
      <c r="L174" s="190"/>
      <c r="M174" s="190"/>
      <c r="N174" s="190"/>
      <c r="O174" s="190"/>
      <c r="P174" s="190"/>
      <c r="Q174" s="190"/>
      <c r="R174" s="190"/>
      <c r="S174" s="190"/>
      <c r="T174" s="191"/>
      <c r="U174" s="190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120</v>
      </c>
      <c r="AF174" s="166">
        <v>0</v>
      </c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 x14ac:dyDescent="0.2">
      <c r="A175" s="167"/>
      <c r="B175" s="177"/>
      <c r="C175" s="201" t="s">
        <v>119</v>
      </c>
      <c r="D175" s="180"/>
      <c r="E175" s="185"/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90"/>
      <c r="R175" s="190"/>
      <c r="S175" s="190"/>
      <c r="T175" s="191"/>
      <c r="U175" s="190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120</v>
      </c>
      <c r="AF175" s="166">
        <v>0</v>
      </c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 x14ac:dyDescent="0.2">
      <c r="A176" s="167"/>
      <c r="B176" s="177"/>
      <c r="C176" s="201" t="s">
        <v>228</v>
      </c>
      <c r="D176" s="180"/>
      <c r="E176" s="185"/>
      <c r="F176" s="190"/>
      <c r="G176" s="190"/>
      <c r="H176" s="190"/>
      <c r="I176" s="190"/>
      <c r="J176" s="190"/>
      <c r="K176" s="190"/>
      <c r="L176" s="190"/>
      <c r="M176" s="190"/>
      <c r="N176" s="190"/>
      <c r="O176" s="190"/>
      <c r="P176" s="190"/>
      <c r="Q176" s="190"/>
      <c r="R176" s="190"/>
      <c r="S176" s="190"/>
      <c r="T176" s="191"/>
      <c r="U176" s="190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120</v>
      </c>
      <c r="AF176" s="166">
        <v>0</v>
      </c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167"/>
      <c r="B177" s="177"/>
      <c r="C177" s="201" t="s">
        <v>196</v>
      </c>
      <c r="D177" s="180"/>
      <c r="E177" s="185"/>
      <c r="F177" s="190"/>
      <c r="G177" s="190"/>
      <c r="H177" s="190"/>
      <c r="I177" s="190"/>
      <c r="J177" s="190"/>
      <c r="K177" s="190"/>
      <c r="L177" s="190"/>
      <c r="M177" s="190"/>
      <c r="N177" s="190"/>
      <c r="O177" s="190"/>
      <c r="P177" s="190"/>
      <c r="Q177" s="190"/>
      <c r="R177" s="190"/>
      <c r="S177" s="190"/>
      <c r="T177" s="191"/>
      <c r="U177" s="190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120</v>
      </c>
      <c r="AF177" s="166">
        <v>0</v>
      </c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 x14ac:dyDescent="0.2">
      <c r="A178" s="167"/>
      <c r="B178" s="177"/>
      <c r="C178" s="201" t="s">
        <v>229</v>
      </c>
      <c r="D178" s="180"/>
      <c r="E178" s="185">
        <v>-7.8210000000000002E-2</v>
      </c>
      <c r="F178" s="190"/>
      <c r="G178" s="190"/>
      <c r="H178" s="190"/>
      <c r="I178" s="190"/>
      <c r="J178" s="190"/>
      <c r="K178" s="190"/>
      <c r="L178" s="190"/>
      <c r="M178" s="190"/>
      <c r="N178" s="190"/>
      <c r="O178" s="190"/>
      <c r="P178" s="190"/>
      <c r="Q178" s="190"/>
      <c r="R178" s="190"/>
      <c r="S178" s="190"/>
      <c r="T178" s="191"/>
      <c r="U178" s="190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120</v>
      </c>
      <c r="AF178" s="166">
        <v>0</v>
      </c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/>
      <c r="B179" s="177"/>
      <c r="C179" s="201" t="s">
        <v>230</v>
      </c>
      <c r="D179" s="180"/>
      <c r="E179" s="185">
        <v>-7.4910000000000004E-2</v>
      </c>
      <c r="F179" s="190"/>
      <c r="G179" s="190"/>
      <c r="H179" s="190"/>
      <c r="I179" s="190"/>
      <c r="J179" s="190"/>
      <c r="K179" s="190"/>
      <c r="L179" s="190"/>
      <c r="M179" s="190"/>
      <c r="N179" s="190"/>
      <c r="O179" s="190"/>
      <c r="P179" s="190"/>
      <c r="Q179" s="190"/>
      <c r="R179" s="190"/>
      <c r="S179" s="190"/>
      <c r="T179" s="191"/>
      <c r="U179" s="190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120</v>
      </c>
      <c r="AF179" s="166">
        <v>0</v>
      </c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167"/>
      <c r="B180" s="177"/>
      <c r="C180" s="202" t="s">
        <v>125</v>
      </c>
      <c r="D180" s="181"/>
      <c r="E180" s="186">
        <v>-0.15312000000000001</v>
      </c>
      <c r="F180" s="190"/>
      <c r="G180" s="190"/>
      <c r="H180" s="190"/>
      <c r="I180" s="190"/>
      <c r="J180" s="190"/>
      <c r="K180" s="190"/>
      <c r="L180" s="190"/>
      <c r="M180" s="190"/>
      <c r="N180" s="190"/>
      <c r="O180" s="190"/>
      <c r="P180" s="190"/>
      <c r="Q180" s="190"/>
      <c r="R180" s="190"/>
      <c r="S180" s="190"/>
      <c r="T180" s="191"/>
      <c r="U180" s="190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120</v>
      </c>
      <c r="AF180" s="166">
        <v>1</v>
      </c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 x14ac:dyDescent="0.2">
      <c r="A181" s="167"/>
      <c r="B181" s="177"/>
      <c r="C181" s="201" t="s">
        <v>231</v>
      </c>
      <c r="D181" s="180"/>
      <c r="E181" s="185"/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1"/>
      <c r="U181" s="190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120</v>
      </c>
      <c r="AF181" s="166">
        <v>0</v>
      </c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 x14ac:dyDescent="0.2">
      <c r="A182" s="167"/>
      <c r="B182" s="177"/>
      <c r="C182" s="201" t="s">
        <v>232</v>
      </c>
      <c r="D182" s="180"/>
      <c r="E182" s="185"/>
      <c r="F182" s="190"/>
      <c r="G182" s="190"/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1"/>
      <c r="U182" s="190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120</v>
      </c>
      <c r="AF182" s="166">
        <v>0</v>
      </c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/>
      <c r="B183" s="177"/>
      <c r="C183" s="202" t="s">
        <v>125</v>
      </c>
      <c r="D183" s="181"/>
      <c r="E183" s="186"/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  <c r="P183" s="190"/>
      <c r="Q183" s="190"/>
      <c r="R183" s="190"/>
      <c r="S183" s="190"/>
      <c r="T183" s="191"/>
      <c r="U183" s="190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120</v>
      </c>
      <c r="AF183" s="166">
        <v>1</v>
      </c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/>
      <c r="B184" s="177"/>
      <c r="C184" s="201" t="s">
        <v>119</v>
      </c>
      <c r="D184" s="180"/>
      <c r="E184" s="185"/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P184" s="190"/>
      <c r="Q184" s="190"/>
      <c r="R184" s="190"/>
      <c r="S184" s="190"/>
      <c r="T184" s="191"/>
      <c r="U184" s="190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120</v>
      </c>
      <c r="AF184" s="166">
        <v>0</v>
      </c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 x14ac:dyDescent="0.2">
      <c r="A185" s="167"/>
      <c r="B185" s="177"/>
      <c r="C185" s="201" t="s">
        <v>233</v>
      </c>
      <c r="D185" s="180"/>
      <c r="E185" s="185"/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90"/>
      <c r="R185" s="190"/>
      <c r="S185" s="190"/>
      <c r="T185" s="191"/>
      <c r="U185" s="190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120</v>
      </c>
      <c r="AF185" s="166">
        <v>0</v>
      </c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167"/>
      <c r="B186" s="177"/>
      <c r="C186" s="201" t="s">
        <v>234</v>
      </c>
      <c r="D186" s="180"/>
      <c r="E186" s="185">
        <v>-2.3109999999999999E-2</v>
      </c>
      <c r="F186" s="190"/>
      <c r="G186" s="190"/>
      <c r="H186" s="190"/>
      <c r="I186" s="190"/>
      <c r="J186" s="190"/>
      <c r="K186" s="190"/>
      <c r="L186" s="190"/>
      <c r="M186" s="190"/>
      <c r="N186" s="190"/>
      <c r="O186" s="190"/>
      <c r="P186" s="190"/>
      <c r="Q186" s="190"/>
      <c r="R186" s="190"/>
      <c r="S186" s="190"/>
      <c r="T186" s="191"/>
      <c r="U186" s="190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120</v>
      </c>
      <c r="AF186" s="166">
        <v>0</v>
      </c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167"/>
      <c r="B187" s="177"/>
      <c r="C187" s="201" t="s">
        <v>235</v>
      </c>
      <c r="D187" s="180"/>
      <c r="E187" s="185">
        <v>-2.2880000000000001E-2</v>
      </c>
      <c r="F187" s="190"/>
      <c r="G187" s="190"/>
      <c r="H187" s="190"/>
      <c r="I187" s="190"/>
      <c r="J187" s="190"/>
      <c r="K187" s="190"/>
      <c r="L187" s="190"/>
      <c r="M187" s="190"/>
      <c r="N187" s="190"/>
      <c r="O187" s="190"/>
      <c r="P187" s="190"/>
      <c r="Q187" s="190"/>
      <c r="R187" s="190"/>
      <c r="S187" s="190"/>
      <c r="T187" s="191"/>
      <c r="U187" s="190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 t="s">
        <v>120</v>
      </c>
      <c r="AF187" s="166">
        <v>0</v>
      </c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outlineLevel="1" x14ac:dyDescent="0.2">
      <c r="A188" s="167"/>
      <c r="B188" s="177"/>
      <c r="C188" s="201" t="s">
        <v>236</v>
      </c>
      <c r="D188" s="180"/>
      <c r="E188" s="185">
        <v>-0.14552000000000001</v>
      </c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1"/>
      <c r="U188" s="190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120</v>
      </c>
      <c r="AF188" s="166">
        <v>0</v>
      </c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 x14ac:dyDescent="0.2">
      <c r="A189" s="167"/>
      <c r="B189" s="177"/>
      <c r="C189" s="201" t="s">
        <v>237</v>
      </c>
      <c r="D189" s="180"/>
      <c r="E189" s="185">
        <v>-9.4950000000000007E-2</v>
      </c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1"/>
      <c r="U189" s="190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 t="s">
        <v>120</v>
      </c>
      <c r="AF189" s="166">
        <v>0</v>
      </c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/>
      <c r="B190" s="177"/>
      <c r="C190" s="201" t="s">
        <v>238</v>
      </c>
      <c r="D190" s="180"/>
      <c r="E190" s="185">
        <v>-0.14186000000000001</v>
      </c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1"/>
      <c r="U190" s="190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120</v>
      </c>
      <c r="AF190" s="166">
        <v>0</v>
      </c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/>
      <c r="B191" s="177"/>
      <c r="C191" s="202" t="s">
        <v>125</v>
      </c>
      <c r="D191" s="181"/>
      <c r="E191" s="186">
        <v>-0.42831000000000002</v>
      </c>
      <c r="F191" s="190"/>
      <c r="G191" s="190"/>
      <c r="H191" s="190"/>
      <c r="I191" s="190"/>
      <c r="J191" s="190"/>
      <c r="K191" s="190"/>
      <c r="L191" s="190"/>
      <c r="M191" s="190"/>
      <c r="N191" s="190"/>
      <c r="O191" s="190"/>
      <c r="P191" s="190"/>
      <c r="Q191" s="190"/>
      <c r="R191" s="190"/>
      <c r="S191" s="190"/>
      <c r="T191" s="191"/>
      <c r="U191" s="190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120</v>
      </c>
      <c r="AF191" s="166">
        <v>1</v>
      </c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>
        <v>18</v>
      </c>
      <c r="B192" s="177" t="s">
        <v>241</v>
      </c>
      <c r="C192" s="200" t="s">
        <v>242</v>
      </c>
      <c r="D192" s="179" t="s">
        <v>130</v>
      </c>
      <c r="E192" s="184">
        <v>12.590490000000001</v>
      </c>
      <c r="F192" s="190">
        <v>10752.5</v>
      </c>
      <c r="G192" s="190">
        <v>135379.24</v>
      </c>
      <c r="H192" s="190">
        <v>10752.5</v>
      </c>
      <c r="I192" s="190">
        <f>ROUND(E192*H192,2)</f>
        <v>135379.24</v>
      </c>
      <c r="J192" s="190">
        <v>0</v>
      </c>
      <c r="K192" s="190">
        <f>ROUND(E192*J192,2)</f>
        <v>0</v>
      </c>
      <c r="L192" s="190">
        <v>21</v>
      </c>
      <c r="M192" s="190">
        <f>G192*(1+L192/100)</f>
        <v>163808.88039999999</v>
      </c>
      <c r="N192" s="190">
        <v>0.55000000000000004</v>
      </c>
      <c r="O192" s="190">
        <f>ROUND(E192*N192,2)</f>
        <v>6.92</v>
      </c>
      <c r="P192" s="190">
        <v>0</v>
      </c>
      <c r="Q192" s="190">
        <f>ROUND(E192*P192,2)</f>
        <v>0</v>
      </c>
      <c r="R192" s="190"/>
      <c r="S192" s="190"/>
      <c r="T192" s="191">
        <v>0</v>
      </c>
      <c r="U192" s="190">
        <f>ROUND(E192*T192,2)</f>
        <v>0</v>
      </c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 t="s">
        <v>243</v>
      </c>
      <c r="AF192" s="166"/>
      <c r="AG192" s="166"/>
      <c r="AH192" s="166"/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 x14ac:dyDescent="0.2">
      <c r="A193" s="167"/>
      <c r="B193" s="177"/>
      <c r="C193" s="201" t="s">
        <v>244</v>
      </c>
      <c r="D193" s="180"/>
      <c r="E193" s="185"/>
      <c r="F193" s="190"/>
      <c r="G193" s="190"/>
      <c r="H193" s="190"/>
      <c r="I193" s="190"/>
      <c r="J193" s="190"/>
      <c r="K193" s="190"/>
      <c r="L193" s="190"/>
      <c r="M193" s="190"/>
      <c r="N193" s="190"/>
      <c r="O193" s="190"/>
      <c r="P193" s="190"/>
      <c r="Q193" s="190"/>
      <c r="R193" s="190"/>
      <c r="S193" s="190"/>
      <c r="T193" s="191"/>
      <c r="U193" s="190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120</v>
      </c>
      <c r="AF193" s="166">
        <v>0</v>
      </c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outlineLevel="1" x14ac:dyDescent="0.2">
      <c r="A194" s="167"/>
      <c r="B194" s="177"/>
      <c r="C194" s="201" t="s">
        <v>245</v>
      </c>
      <c r="D194" s="180"/>
      <c r="E194" s="185"/>
      <c r="F194" s="190"/>
      <c r="G194" s="190"/>
      <c r="H194" s="190"/>
      <c r="I194" s="190"/>
      <c r="J194" s="190"/>
      <c r="K194" s="190"/>
      <c r="L194" s="190"/>
      <c r="M194" s="190"/>
      <c r="N194" s="190"/>
      <c r="O194" s="190"/>
      <c r="P194" s="190"/>
      <c r="Q194" s="190"/>
      <c r="R194" s="190"/>
      <c r="S194" s="190"/>
      <c r="T194" s="191"/>
      <c r="U194" s="190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 t="s">
        <v>120</v>
      </c>
      <c r="AF194" s="166">
        <v>0</v>
      </c>
      <c r="AG194" s="166"/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167"/>
      <c r="B195" s="177"/>
      <c r="C195" s="201" t="s">
        <v>246</v>
      </c>
      <c r="D195" s="180"/>
      <c r="E195" s="185"/>
      <c r="F195" s="190"/>
      <c r="G195" s="190"/>
      <c r="H195" s="190"/>
      <c r="I195" s="190"/>
      <c r="J195" s="190"/>
      <c r="K195" s="190"/>
      <c r="L195" s="190"/>
      <c r="M195" s="190"/>
      <c r="N195" s="190"/>
      <c r="O195" s="190"/>
      <c r="P195" s="190"/>
      <c r="Q195" s="190"/>
      <c r="R195" s="190"/>
      <c r="S195" s="190"/>
      <c r="T195" s="191"/>
      <c r="U195" s="190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120</v>
      </c>
      <c r="AF195" s="166">
        <v>0</v>
      </c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 x14ac:dyDescent="0.2">
      <c r="A196" s="167"/>
      <c r="B196" s="177"/>
      <c r="C196" s="201" t="s">
        <v>247</v>
      </c>
      <c r="D196" s="180"/>
      <c r="E196" s="185"/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190"/>
      <c r="Q196" s="190"/>
      <c r="R196" s="190"/>
      <c r="S196" s="190"/>
      <c r="T196" s="191"/>
      <c r="U196" s="190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120</v>
      </c>
      <c r="AF196" s="166">
        <v>0</v>
      </c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 x14ac:dyDescent="0.2">
      <c r="A197" s="167"/>
      <c r="B197" s="177"/>
      <c r="C197" s="201" t="s">
        <v>119</v>
      </c>
      <c r="D197" s="180"/>
      <c r="E197" s="185"/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1"/>
      <c r="U197" s="190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120</v>
      </c>
      <c r="AF197" s="166">
        <v>0</v>
      </c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 x14ac:dyDescent="0.2">
      <c r="A198" s="167"/>
      <c r="B198" s="177"/>
      <c r="C198" s="201" t="s">
        <v>203</v>
      </c>
      <c r="D198" s="180"/>
      <c r="E198" s="185"/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90"/>
      <c r="R198" s="190"/>
      <c r="S198" s="190"/>
      <c r="T198" s="191"/>
      <c r="U198" s="190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120</v>
      </c>
      <c r="AF198" s="166">
        <v>0</v>
      </c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 x14ac:dyDescent="0.2">
      <c r="A199" s="167"/>
      <c r="B199" s="177"/>
      <c r="C199" s="201" t="s">
        <v>204</v>
      </c>
      <c r="D199" s="180"/>
      <c r="E199" s="185"/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P199" s="190"/>
      <c r="Q199" s="190"/>
      <c r="R199" s="190"/>
      <c r="S199" s="190"/>
      <c r="T199" s="191"/>
      <c r="U199" s="190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120</v>
      </c>
      <c r="AF199" s="166">
        <v>0</v>
      </c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67"/>
      <c r="B200" s="177"/>
      <c r="C200" s="201" t="s">
        <v>220</v>
      </c>
      <c r="D200" s="180"/>
      <c r="E200" s="185">
        <v>-0.58113000000000004</v>
      </c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1"/>
      <c r="U200" s="190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120</v>
      </c>
      <c r="AF200" s="166">
        <v>0</v>
      </c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167"/>
      <c r="B201" s="177"/>
      <c r="C201" s="201" t="s">
        <v>221</v>
      </c>
      <c r="D201" s="180"/>
      <c r="E201" s="185">
        <v>-0.34155000000000002</v>
      </c>
      <c r="F201" s="190"/>
      <c r="G201" s="190"/>
      <c r="H201" s="190"/>
      <c r="I201" s="190"/>
      <c r="J201" s="190"/>
      <c r="K201" s="190"/>
      <c r="L201" s="190"/>
      <c r="M201" s="190"/>
      <c r="N201" s="190"/>
      <c r="O201" s="190"/>
      <c r="P201" s="190"/>
      <c r="Q201" s="190"/>
      <c r="R201" s="190"/>
      <c r="S201" s="190"/>
      <c r="T201" s="191"/>
      <c r="U201" s="190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120</v>
      </c>
      <c r="AF201" s="166">
        <v>0</v>
      </c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167"/>
      <c r="B202" s="177"/>
      <c r="C202" s="201" t="s">
        <v>222</v>
      </c>
      <c r="D202" s="180"/>
      <c r="E202" s="185">
        <v>-0.58145999999999998</v>
      </c>
      <c r="F202" s="190"/>
      <c r="G202" s="190"/>
      <c r="H202" s="190"/>
      <c r="I202" s="190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1"/>
      <c r="U202" s="190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120</v>
      </c>
      <c r="AF202" s="166">
        <v>0</v>
      </c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 x14ac:dyDescent="0.2">
      <c r="A203" s="167"/>
      <c r="B203" s="177"/>
      <c r="C203" s="202" t="s">
        <v>125</v>
      </c>
      <c r="D203" s="181"/>
      <c r="E203" s="186">
        <v>-1.50414</v>
      </c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1"/>
      <c r="U203" s="190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120</v>
      </c>
      <c r="AF203" s="166">
        <v>1</v>
      </c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 x14ac:dyDescent="0.2">
      <c r="A204" s="167"/>
      <c r="B204" s="177"/>
      <c r="C204" s="201" t="s">
        <v>227</v>
      </c>
      <c r="D204" s="180"/>
      <c r="E204" s="185"/>
      <c r="F204" s="190"/>
      <c r="G204" s="190"/>
      <c r="H204" s="190"/>
      <c r="I204" s="190"/>
      <c r="J204" s="190"/>
      <c r="K204" s="190"/>
      <c r="L204" s="190"/>
      <c r="M204" s="190"/>
      <c r="N204" s="190"/>
      <c r="O204" s="190"/>
      <c r="P204" s="190"/>
      <c r="Q204" s="190"/>
      <c r="R204" s="190"/>
      <c r="S204" s="190"/>
      <c r="T204" s="191"/>
      <c r="U204" s="190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120</v>
      </c>
      <c r="AF204" s="166">
        <v>0</v>
      </c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 x14ac:dyDescent="0.2">
      <c r="A205" s="167"/>
      <c r="B205" s="177"/>
      <c r="C205" s="201" t="s">
        <v>119</v>
      </c>
      <c r="D205" s="180"/>
      <c r="E205" s="185"/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1"/>
      <c r="U205" s="190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120</v>
      </c>
      <c r="AF205" s="166">
        <v>0</v>
      </c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ht="22.5" outlineLevel="1" x14ac:dyDescent="0.2">
      <c r="A206" s="167"/>
      <c r="B206" s="177"/>
      <c r="C206" s="201" t="s">
        <v>248</v>
      </c>
      <c r="D206" s="180"/>
      <c r="E206" s="185"/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1"/>
      <c r="U206" s="190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120</v>
      </c>
      <c r="AF206" s="166">
        <v>0</v>
      </c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 x14ac:dyDescent="0.2">
      <c r="A207" s="167"/>
      <c r="B207" s="177"/>
      <c r="C207" s="201" t="s">
        <v>249</v>
      </c>
      <c r="D207" s="180"/>
      <c r="E207" s="185"/>
      <c r="F207" s="190"/>
      <c r="G207" s="190"/>
      <c r="H207" s="190"/>
      <c r="I207" s="190"/>
      <c r="J207" s="190"/>
      <c r="K207" s="190"/>
      <c r="L207" s="190"/>
      <c r="M207" s="190"/>
      <c r="N207" s="190"/>
      <c r="O207" s="190"/>
      <c r="P207" s="190"/>
      <c r="Q207" s="190"/>
      <c r="R207" s="190"/>
      <c r="S207" s="190"/>
      <c r="T207" s="191"/>
      <c r="U207" s="190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120</v>
      </c>
      <c r="AF207" s="166">
        <v>0</v>
      </c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 x14ac:dyDescent="0.2">
      <c r="A208" s="167"/>
      <c r="B208" s="177"/>
      <c r="C208" s="201" t="s">
        <v>250</v>
      </c>
      <c r="D208" s="180"/>
      <c r="E208" s="185">
        <v>0.62666999999999995</v>
      </c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90"/>
      <c r="Q208" s="190"/>
      <c r="R208" s="190"/>
      <c r="S208" s="190"/>
      <c r="T208" s="191"/>
      <c r="U208" s="190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120</v>
      </c>
      <c r="AF208" s="166">
        <v>0</v>
      </c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 x14ac:dyDescent="0.2">
      <c r="A209" s="167"/>
      <c r="B209" s="177"/>
      <c r="C209" s="201" t="s">
        <v>251</v>
      </c>
      <c r="D209" s="180"/>
      <c r="E209" s="185">
        <v>0.13794000000000001</v>
      </c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1"/>
      <c r="U209" s="190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120</v>
      </c>
      <c r="AF209" s="166">
        <v>0</v>
      </c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 x14ac:dyDescent="0.2">
      <c r="A210" s="167"/>
      <c r="B210" s="177"/>
      <c r="C210" s="201" t="s">
        <v>252</v>
      </c>
      <c r="D210" s="180"/>
      <c r="E210" s="185">
        <v>8.6459999999999995E-2</v>
      </c>
      <c r="F210" s="190"/>
      <c r="G210" s="190"/>
      <c r="H210" s="190"/>
      <c r="I210" s="190"/>
      <c r="J210" s="190"/>
      <c r="K210" s="190"/>
      <c r="L210" s="190"/>
      <c r="M210" s="190"/>
      <c r="N210" s="190"/>
      <c r="O210" s="190"/>
      <c r="P210" s="190"/>
      <c r="Q210" s="190"/>
      <c r="R210" s="190"/>
      <c r="S210" s="190"/>
      <c r="T210" s="191"/>
      <c r="U210" s="190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120</v>
      </c>
      <c r="AF210" s="166">
        <v>0</v>
      </c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167"/>
      <c r="B211" s="177"/>
      <c r="C211" s="201" t="s">
        <v>253</v>
      </c>
      <c r="D211" s="180"/>
      <c r="E211" s="185">
        <v>0.46133999999999997</v>
      </c>
      <c r="F211" s="190"/>
      <c r="G211" s="190"/>
      <c r="H211" s="190"/>
      <c r="I211" s="190"/>
      <c r="J211" s="190"/>
      <c r="K211" s="190"/>
      <c r="L211" s="190"/>
      <c r="M211" s="190"/>
      <c r="N211" s="190"/>
      <c r="O211" s="190"/>
      <c r="P211" s="190"/>
      <c r="Q211" s="190"/>
      <c r="R211" s="190"/>
      <c r="S211" s="190"/>
      <c r="T211" s="191"/>
      <c r="U211" s="190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120</v>
      </c>
      <c r="AF211" s="166">
        <v>0</v>
      </c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 x14ac:dyDescent="0.2">
      <c r="A212" s="167"/>
      <c r="B212" s="177"/>
      <c r="C212" s="201" t="s">
        <v>254</v>
      </c>
      <c r="D212" s="180"/>
      <c r="E212" s="185">
        <v>0.31812000000000001</v>
      </c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91"/>
      <c r="U212" s="190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120</v>
      </c>
      <c r="AF212" s="166">
        <v>0</v>
      </c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 x14ac:dyDescent="0.2">
      <c r="A213" s="167"/>
      <c r="B213" s="177"/>
      <c r="C213" s="201" t="s">
        <v>255</v>
      </c>
      <c r="D213" s="180"/>
      <c r="E213" s="185">
        <v>0.38213999999999998</v>
      </c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1"/>
      <c r="U213" s="190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120</v>
      </c>
      <c r="AF213" s="166">
        <v>0</v>
      </c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 x14ac:dyDescent="0.2">
      <c r="A214" s="167"/>
      <c r="B214" s="177"/>
      <c r="C214" s="201" t="s">
        <v>196</v>
      </c>
      <c r="D214" s="180"/>
      <c r="E214" s="185"/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1"/>
      <c r="U214" s="190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120</v>
      </c>
      <c r="AF214" s="166">
        <v>0</v>
      </c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 x14ac:dyDescent="0.2">
      <c r="A215" s="167"/>
      <c r="B215" s="177"/>
      <c r="C215" s="201" t="s">
        <v>256</v>
      </c>
      <c r="D215" s="180"/>
      <c r="E215" s="185">
        <v>1.1444399999999999</v>
      </c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1"/>
      <c r="U215" s="190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 t="s">
        <v>120</v>
      </c>
      <c r="AF215" s="166">
        <v>0</v>
      </c>
      <c r="AG215" s="166"/>
      <c r="AH215" s="166"/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 x14ac:dyDescent="0.2">
      <c r="A216" s="167"/>
      <c r="B216" s="177"/>
      <c r="C216" s="201" t="s">
        <v>257</v>
      </c>
      <c r="D216" s="180"/>
      <c r="E216" s="185">
        <v>1.9846200000000001</v>
      </c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1"/>
      <c r="U216" s="190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120</v>
      </c>
      <c r="AF216" s="166">
        <v>0</v>
      </c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 x14ac:dyDescent="0.2">
      <c r="A217" s="167"/>
      <c r="B217" s="177"/>
      <c r="C217" s="201" t="s">
        <v>258</v>
      </c>
      <c r="D217" s="180"/>
      <c r="E217" s="185">
        <v>0.88241999999999998</v>
      </c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1"/>
      <c r="U217" s="190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120</v>
      </c>
      <c r="AF217" s="166">
        <v>0</v>
      </c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 x14ac:dyDescent="0.2">
      <c r="A218" s="167"/>
      <c r="B218" s="177"/>
      <c r="C218" s="201" t="s">
        <v>259</v>
      </c>
      <c r="D218" s="180"/>
      <c r="E218" s="185">
        <v>0.64581</v>
      </c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1"/>
      <c r="U218" s="190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120</v>
      </c>
      <c r="AF218" s="166">
        <v>0</v>
      </c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 x14ac:dyDescent="0.2">
      <c r="A219" s="167"/>
      <c r="B219" s="177"/>
      <c r="C219" s="201" t="s">
        <v>260</v>
      </c>
      <c r="D219" s="180"/>
      <c r="E219" s="185">
        <v>1.3295699999999999</v>
      </c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1"/>
      <c r="U219" s="190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120</v>
      </c>
      <c r="AF219" s="166">
        <v>0</v>
      </c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 x14ac:dyDescent="0.2">
      <c r="A220" s="167"/>
      <c r="B220" s="177"/>
      <c r="C220" s="201" t="s">
        <v>261</v>
      </c>
      <c r="D220" s="180"/>
      <c r="E220" s="185">
        <v>1.3863300000000001</v>
      </c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1"/>
      <c r="U220" s="190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 t="s">
        <v>120</v>
      </c>
      <c r="AF220" s="166">
        <v>0</v>
      </c>
      <c r="AG220" s="166"/>
      <c r="AH220" s="166"/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 x14ac:dyDescent="0.2">
      <c r="A221" s="167"/>
      <c r="B221" s="177"/>
      <c r="C221" s="201" t="s">
        <v>262</v>
      </c>
      <c r="D221" s="180"/>
      <c r="E221" s="185">
        <v>0.10197000000000001</v>
      </c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1"/>
      <c r="U221" s="190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120</v>
      </c>
      <c r="AF221" s="166">
        <v>0</v>
      </c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167"/>
      <c r="B222" s="177"/>
      <c r="C222" s="201" t="s">
        <v>263</v>
      </c>
      <c r="D222" s="180"/>
      <c r="E222" s="185">
        <v>0.42636000000000002</v>
      </c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1"/>
      <c r="U222" s="190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 t="s">
        <v>120</v>
      </c>
      <c r="AF222" s="166">
        <v>0</v>
      </c>
      <c r="AG222" s="166"/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167"/>
      <c r="B223" s="177"/>
      <c r="C223" s="201" t="s">
        <v>264</v>
      </c>
      <c r="D223" s="180"/>
      <c r="E223" s="185">
        <v>0.58079999999999998</v>
      </c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1"/>
      <c r="U223" s="190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120</v>
      </c>
      <c r="AF223" s="166">
        <v>0</v>
      </c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167"/>
      <c r="B224" s="177"/>
      <c r="C224" s="201" t="s">
        <v>265</v>
      </c>
      <c r="D224" s="180"/>
      <c r="E224" s="185">
        <v>0.68013000000000001</v>
      </c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1"/>
      <c r="U224" s="190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 t="s">
        <v>120</v>
      </c>
      <c r="AF224" s="166">
        <v>0</v>
      </c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 x14ac:dyDescent="0.2">
      <c r="A225" s="167"/>
      <c r="B225" s="177"/>
      <c r="C225" s="201" t="s">
        <v>266</v>
      </c>
      <c r="D225" s="180"/>
      <c r="E225" s="185">
        <v>0.78408</v>
      </c>
      <c r="F225" s="190"/>
      <c r="G225" s="190"/>
      <c r="H225" s="190"/>
      <c r="I225" s="190"/>
      <c r="J225" s="190"/>
      <c r="K225" s="190"/>
      <c r="L225" s="190"/>
      <c r="M225" s="190"/>
      <c r="N225" s="190"/>
      <c r="O225" s="190"/>
      <c r="P225" s="190"/>
      <c r="Q225" s="190"/>
      <c r="R225" s="190"/>
      <c r="S225" s="190"/>
      <c r="T225" s="191"/>
      <c r="U225" s="190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 t="s">
        <v>120</v>
      </c>
      <c r="AF225" s="166">
        <v>0</v>
      </c>
      <c r="AG225" s="166"/>
      <c r="AH225" s="166"/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167"/>
      <c r="B226" s="177"/>
      <c r="C226" s="201" t="s">
        <v>267</v>
      </c>
      <c r="D226" s="180"/>
      <c r="E226" s="185">
        <v>0.77451000000000003</v>
      </c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1"/>
      <c r="U226" s="190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 t="s">
        <v>120</v>
      </c>
      <c r="AF226" s="166">
        <v>0</v>
      </c>
      <c r="AG226" s="166"/>
      <c r="AH226" s="166"/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outlineLevel="1" x14ac:dyDescent="0.2">
      <c r="A227" s="167"/>
      <c r="B227" s="177"/>
      <c r="C227" s="201" t="s">
        <v>268</v>
      </c>
      <c r="D227" s="180"/>
      <c r="E227" s="185">
        <v>0.62204999999999999</v>
      </c>
      <c r="F227" s="190"/>
      <c r="G227" s="190"/>
      <c r="H227" s="190"/>
      <c r="I227" s="190"/>
      <c r="J227" s="190"/>
      <c r="K227" s="190"/>
      <c r="L227" s="190"/>
      <c r="M227" s="190"/>
      <c r="N227" s="190"/>
      <c r="O227" s="190"/>
      <c r="P227" s="190"/>
      <c r="Q227" s="190"/>
      <c r="R227" s="190"/>
      <c r="S227" s="190"/>
      <c r="T227" s="191"/>
      <c r="U227" s="190"/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 t="s">
        <v>120</v>
      </c>
      <c r="AF227" s="166">
        <v>0</v>
      </c>
      <c r="AG227" s="166"/>
      <c r="AH227" s="166"/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 outlineLevel="1" x14ac:dyDescent="0.2">
      <c r="A228" s="167"/>
      <c r="B228" s="177"/>
      <c r="C228" s="201" t="s">
        <v>269</v>
      </c>
      <c r="D228" s="180"/>
      <c r="E228" s="185">
        <v>0.73887000000000003</v>
      </c>
      <c r="F228" s="190"/>
      <c r="G228" s="190"/>
      <c r="H228" s="190"/>
      <c r="I228" s="190"/>
      <c r="J228" s="190"/>
      <c r="K228" s="190"/>
      <c r="L228" s="190"/>
      <c r="M228" s="190"/>
      <c r="N228" s="190"/>
      <c r="O228" s="190"/>
      <c r="P228" s="190"/>
      <c r="Q228" s="190"/>
      <c r="R228" s="190"/>
      <c r="S228" s="190"/>
      <c r="T228" s="191"/>
      <c r="U228" s="190"/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 t="s">
        <v>120</v>
      </c>
      <c r="AF228" s="166">
        <v>0</v>
      </c>
      <c r="AG228" s="166"/>
      <c r="AH228" s="166"/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167"/>
      <c r="B229" s="177"/>
      <c r="C229" s="202" t="s">
        <v>125</v>
      </c>
      <c r="D229" s="181"/>
      <c r="E229" s="186">
        <v>14.09463</v>
      </c>
      <c r="F229" s="190"/>
      <c r="G229" s="190"/>
      <c r="H229" s="190"/>
      <c r="I229" s="190"/>
      <c r="J229" s="190"/>
      <c r="K229" s="190"/>
      <c r="L229" s="190"/>
      <c r="M229" s="190"/>
      <c r="N229" s="190"/>
      <c r="O229" s="190"/>
      <c r="P229" s="190"/>
      <c r="Q229" s="190"/>
      <c r="R229" s="190"/>
      <c r="S229" s="190"/>
      <c r="T229" s="191"/>
      <c r="U229" s="190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 t="s">
        <v>120</v>
      </c>
      <c r="AF229" s="166">
        <v>1</v>
      </c>
      <c r="AG229" s="166"/>
      <c r="AH229" s="166"/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ht="22.5" outlineLevel="1" x14ac:dyDescent="0.2">
      <c r="A230" s="167">
        <v>19</v>
      </c>
      <c r="B230" s="177" t="s">
        <v>270</v>
      </c>
      <c r="C230" s="200" t="s">
        <v>271</v>
      </c>
      <c r="D230" s="179" t="s">
        <v>130</v>
      </c>
      <c r="E230" s="184">
        <v>-0.20416000000000001</v>
      </c>
      <c r="F230" s="190">
        <v>4517.75</v>
      </c>
      <c r="G230" s="190">
        <v>-922.34</v>
      </c>
      <c r="H230" s="190">
        <v>4517.75</v>
      </c>
      <c r="I230" s="190">
        <f>ROUND(E230*H230,2)</f>
        <v>-922.34</v>
      </c>
      <c r="J230" s="190">
        <v>0</v>
      </c>
      <c r="K230" s="190">
        <f>ROUND(E230*J230,2)</f>
        <v>0</v>
      </c>
      <c r="L230" s="190">
        <v>21</v>
      </c>
      <c r="M230" s="190">
        <f>G230*(1+L230/100)</f>
        <v>-1116.0314000000001</v>
      </c>
      <c r="N230" s="190">
        <v>0.55000000000000004</v>
      </c>
      <c r="O230" s="190">
        <f>ROUND(E230*N230,2)</f>
        <v>-0.11</v>
      </c>
      <c r="P230" s="190">
        <v>0</v>
      </c>
      <c r="Q230" s="190">
        <f>ROUND(E230*P230,2)</f>
        <v>0</v>
      </c>
      <c r="R230" s="190"/>
      <c r="S230" s="190"/>
      <c r="T230" s="191">
        <v>0</v>
      </c>
      <c r="U230" s="190">
        <f>ROUND(E230*T230,2)</f>
        <v>0</v>
      </c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 t="s">
        <v>243</v>
      </c>
      <c r="AF230" s="166"/>
      <c r="AG230" s="166"/>
      <c r="AH230" s="166"/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 x14ac:dyDescent="0.2">
      <c r="A231" s="167"/>
      <c r="B231" s="177"/>
      <c r="C231" s="201" t="s">
        <v>223</v>
      </c>
      <c r="D231" s="180"/>
      <c r="E231" s="185"/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1"/>
      <c r="U231" s="190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 t="s">
        <v>120</v>
      </c>
      <c r="AF231" s="166">
        <v>0</v>
      </c>
      <c r="AG231" s="166"/>
      <c r="AH231" s="166"/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 x14ac:dyDescent="0.2">
      <c r="A232" s="167"/>
      <c r="B232" s="177"/>
      <c r="C232" s="201" t="s">
        <v>246</v>
      </c>
      <c r="D232" s="180"/>
      <c r="E232" s="185"/>
      <c r="F232" s="190"/>
      <c r="G232" s="190"/>
      <c r="H232" s="190"/>
      <c r="I232" s="190"/>
      <c r="J232" s="190"/>
      <c r="K232" s="190"/>
      <c r="L232" s="190"/>
      <c r="M232" s="190"/>
      <c r="N232" s="190"/>
      <c r="O232" s="190"/>
      <c r="P232" s="190"/>
      <c r="Q232" s="190"/>
      <c r="R232" s="190"/>
      <c r="S232" s="190"/>
      <c r="T232" s="191"/>
      <c r="U232" s="190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 t="s">
        <v>120</v>
      </c>
      <c r="AF232" s="166">
        <v>0</v>
      </c>
      <c r="AG232" s="166"/>
      <c r="AH232" s="166"/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 x14ac:dyDescent="0.2">
      <c r="A233" s="167"/>
      <c r="B233" s="177"/>
      <c r="C233" s="201" t="s">
        <v>119</v>
      </c>
      <c r="D233" s="180"/>
      <c r="E233" s="185"/>
      <c r="F233" s="190"/>
      <c r="G233" s="190"/>
      <c r="H233" s="190"/>
      <c r="I233" s="190"/>
      <c r="J233" s="190"/>
      <c r="K233" s="190"/>
      <c r="L233" s="190"/>
      <c r="M233" s="190"/>
      <c r="N233" s="190"/>
      <c r="O233" s="190"/>
      <c r="P233" s="190"/>
      <c r="Q233" s="190"/>
      <c r="R233" s="190"/>
      <c r="S233" s="190"/>
      <c r="T233" s="191"/>
      <c r="U233" s="190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 t="s">
        <v>120</v>
      </c>
      <c r="AF233" s="166">
        <v>0</v>
      </c>
      <c r="AG233" s="166"/>
      <c r="AH233" s="166"/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 x14ac:dyDescent="0.2">
      <c r="A234" s="167"/>
      <c r="B234" s="177"/>
      <c r="C234" s="201" t="s">
        <v>224</v>
      </c>
      <c r="D234" s="180"/>
      <c r="E234" s="185"/>
      <c r="F234" s="190"/>
      <c r="G234" s="190"/>
      <c r="H234" s="190"/>
      <c r="I234" s="190"/>
      <c r="J234" s="190"/>
      <c r="K234" s="190"/>
      <c r="L234" s="190"/>
      <c r="M234" s="190"/>
      <c r="N234" s="190"/>
      <c r="O234" s="190"/>
      <c r="P234" s="190"/>
      <c r="Q234" s="190"/>
      <c r="R234" s="190"/>
      <c r="S234" s="190"/>
      <c r="T234" s="191"/>
      <c r="U234" s="190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 t="s">
        <v>120</v>
      </c>
      <c r="AF234" s="166">
        <v>0</v>
      </c>
      <c r="AG234" s="166"/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outlineLevel="1" x14ac:dyDescent="0.2">
      <c r="A235" s="167"/>
      <c r="B235" s="177"/>
      <c r="C235" s="201" t="s">
        <v>196</v>
      </c>
      <c r="D235" s="180"/>
      <c r="E235" s="185"/>
      <c r="F235" s="190"/>
      <c r="G235" s="190"/>
      <c r="H235" s="190"/>
      <c r="I235" s="190"/>
      <c r="J235" s="190"/>
      <c r="K235" s="190"/>
      <c r="L235" s="190"/>
      <c r="M235" s="190"/>
      <c r="N235" s="190"/>
      <c r="O235" s="190"/>
      <c r="P235" s="190"/>
      <c r="Q235" s="190"/>
      <c r="R235" s="190"/>
      <c r="S235" s="190"/>
      <c r="T235" s="191"/>
      <c r="U235" s="190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 t="s">
        <v>120</v>
      </c>
      <c r="AF235" s="166">
        <v>0</v>
      </c>
      <c r="AG235" s="166"/>
      <c r="AH235" s="166"/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 x14ac:dyDescent="0.2">
      <c r="A236" s="167"/>
      <c r="B236" s="177"/>
      <c r="C236" s="201" t="s">
        <v>272</v>
      </c>
      <c r="D236" s="180"/>
      <c r="E236" s="185">
        <v>-0.10428</v>
      </c>
      <c r="F236" s="190"/>
      <c r="G236" s="190"/>
      <c r="H236" s="190"/>
      <c r="I236" s="190"/>
      <c r="J236" s="190"/>
      <c r="K236" s="190"/>
      <c r="L236" s="190"/>
      <c r="M236" s="190"/>
      <c r="N236" s="190"/>
      <c r="O236" s="190"/>
      <c r="P236" s="190"/>
      <c r="Q236" s="190"/>
      <c r="R236" s="190"/>
      <c r="S236" s="190"/>
      <c r="T236" s="191"/>
      <c r="U236" s="190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 t="s">
        <v>120</v>
      </c>
      <c r="AF236" s="166">
        <v>0</v>
      </c>
      <c r="AG236" s="166"/>
      <c r="AH236" s="166"/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 x14ac:dyDescent="0.2">
      <c r="A237" s="167"/>
      <c r="B237" s="177"/>
      <c r="C237" s="201" t="s">
        <v>226</v>
      </c>
      <c r="D237" s="180"/>
      <c r="E237" s="185">
        <v>-9.9879999999999997E-2</v>
      </c>
      <c r="F237" s="190"/>
      <c r="G237" s="190"/>
      <c r="H237" s="190"/>
      <c r="I237" s="190"/>
      <c r="J237" s="190"/>
      <c r="K237" s="190"/>
      <c r="L237" s="190"/>
      <c r="M237" s="190"/>
      <c r="N237" s="190"/>
      <c r="O237" s="190"/>
      <c r="P237" s="190"/>
      <c r="Q237" s="190"/>
      <c r="R237" s="190"/>
      <c r="S237" s="190"/>
      <c r="T237" s="191"/>
      <c r="U237" s="190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 t="s">
        <v>120</v>
      </c>
      <c r="AF237" s="166">
        <v>0</v>
      </c>
      <c r="AG237" s="166"/>
      <c r="AH237" s="166"/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outlineLevel="1" x14ac:dyDescent="0.2">
      <c r="A238" s="167"/>
      <c r="B238" s="177"/>
      <c r="C238" s="202" t="s">
        <v>125</v>
      </c>
      <c r="D238" s="181"/>
      <c r="E238" s="186">
        <v>-0.20416000000000001</v>
      </c>
      <c r="F238" s="190"/>
      <c r="G238" s="190"/>
      <c r="H238" s="190"/>
      <c r="I238" s="190"/>
      <c r="J238" s="190"/>
      <c r="K238" s="190"/>
      <c r="L238" s="190"/>
      <c r="M238" s="190"/>
      <c r="N238" s="190"/>
      <c r="O238" s="190"/>
      <c r="P238" s="190"/>
      <c r="Q238" s="190"/>
      <c r="R238" s="190"/>
      <c r="S238" s="190"/>
      <c r="T238" s="191"/>
      <c r="U238" s="190"/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 t="s">
        <v>120</v>
      </c>
      <c r="AF238" s="166">
        <v>1</v>
      </c>
      <c r="AG238" s="166"/>
      <c r="AH238" s="166"/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ht="22.5" outlineLevel="1" x14ac:dyDescent="0.2">
      <c r="A239" s="167">
        <v>20</v>
      </c>
      <c r="B239" s="177" t="s">
        <v>273</v>
      </c>
      <c r="C239" s="200" t="s">
        <v>274</v>
      </c>
      <c r="D239" s="179" t="s">
        <v>130</v>
      </c>
      <c r="E239" s="184">
        <v>-14.24775</v>
      </c>
      <c r="F239" s="190">
        <v>19380</v>
      </c>
      <c r="G239" s="190">
        <v>-276121.40000000002</v>
      </c>
      <c r="H239" s="190">
        <v>19380</v>
      </c>
      <c r="I239" s="190">
        <f>ROUND(E239*H239,2)</f>
        <v>-276121.40000000002</v>
      </c>
      <c r="J239" s="190">
        <v>0</v>
      </c>
      <c r="K239" s="190">
        <f>ROUND(E239*J239,2)</f>
        <v>0</v>
      </c>
      <c r="L239" s="190">
        <v>21</v>
      </c>
      <c r="M239" s="190">
        <f>G239*(1+L239/100)</f>
        <v>-334106.89400000003</v>
      </c>
      <c r="N239" s="190">
        <v>0</v>
      </c>
      <c r="O239" s="190">
        <f>ROUND(E239*N239,2)</f>
        <v>0</v>
      </c>
      <c r="P239" s="190">
        <v>0</v>
      </c>
      <c r="Q239" s="190">
        <f>ROUND(E239*P239,2)</f>
        <v>0</v>
      </c>
      <c r="R239" s="190"/>
      <c r="S239" s="190"/>
      <c r="T239" s="191">
        <v>0</v>
      </c>
      <c r="U239" s="190">
        <f>ROUND(E239*T239,2)</f>
        <v>0</v>
      </c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 t="s">
        <v>243</v>
      </c>
      <c r="AF239" s="166"/>
      <c r="AG239" s="166"/>
      <c r="AH239" s="166"/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outlineLevel="1" x14ac:dyDescent="0.2">
      <c r="A240" s="167"/>
      <c r="B240" s="177"/>
      <c r="C240" s="201" t="s">
        <v>227</v>
      </c>
      <c r="D240" s="180"/>
      <c r="E240" s="185"/>
      <c r="F240" s="190"/>
      <c r="G240" s="190"/>
      <c r="H240" s="190"/>
      <c r="I240" s="190"/>
      <c r="J240" s="190"/>
      <c r="K240" s="190"/>
      <c r="L240" s="190"/>
      <c r="M240" s="190"/>
      <c r="N240" s="190"/>
      <c r="O240" s="190"/>
      <c r="P240" s="190"/>
      <c r="Q240" s="190"/>
      <c r="R240" s="190"/>
      <c r="S240" s="190"/>
      <c r="T240" s="191"/>
      <c r="U240" s="190"/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 t="s">
        <v>120</v>
      </c>
      <c r="AF240" s="166">
        <v>0</v>
      </c>
      <c r="AG240" s="166"/>
      <c r="AH240" s="166"/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outlineLevel="1" x14ac:dyDescent="0.2">
      <c r="A241" s="167"/>
      <c r="B241" s="177"/>
      <c r="C241" s="201" t="s">
        <v>119</v>
      </c>
      <c r="D241" s="180"/>
      <c r="E241" s="185"/>
      <c r="F241" s="190"/>
      <c r="G241" s="190"/>
      <c r="H241" s="190"/>
      <c r="I241" s="190"/>
      <c r="J241" s="190"/>
      <c r="K241" s="190"/>
      <c r="L241" s="190"/>
      <c r="M241" s="190"/>
      <c r="N241" s="190"/>
      <c r="O241" s="190"/>
      <c r="P241" s="190"/>
      <c r="Q241" s="190"/>
      <c r="R241" s="190"/>
      <c r="S241" s="190"/>
      <c r="T241" s="191"/>
      <c r="U241" s="190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 t="s">
        <v>120</v>
      </c>
      <c r="AF241" s="166">
        <v>0</v>
      </c>
      <c r="AG241" s="166"/>
      <c r="AH241" s="166"/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 x14ac:dyDescent="0.2">
      <c r="A242" s="167"/>
      <c r="B242" s="177"/>
      <c r="C242" s="201" t="s">
        <v>228</v>
      </c>
      <c r="D242" s="180"/>
      <c r="E242" s="185"/>
      <c r="F242" s="190"/>
      <c r="G242" s="190"/>
      <c r="H242" s="190"/>
      <c r="I242" s="190"/>
      <c r="J242" s="190"/>
      <c r="K242" s="190"/>
      <c r="L242" s="190"/>
      <c r="M242" s="190"/>
      <c r="N242" s="190"/>
      <c r="O242" s="190"/>
      <c r="P242" s="190"/>
      <c r="Q242" s="190"/>
      <c r="R242" s="190"/>
      <c r="S242" s="190"/>
      <c r="T242" s="191"/>
      <c r="U242" s="190"/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 t="s">
        <v>120</v>
      </c>
      <c r="AF242" s="166">
        <v>0</v>
      </c>
      <c r="AG242" s="166"/>
      <c r="AH242" s="166"/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 x14ac:dyDescent="0.2">
      <c r="A243" s="167"/>
      <c r="B243" s="177"/>
      <c r="C243" s="201" t="s">
        <v>249</v>
      </c>
      <c r="D243" s="180"/>
      <c r="E243" s="185"/>
      <c r="F243" s="190"/>
      <c r="G243" s="190"/>
      <c r="H243" s="190"/>
      <c r="I243" s="190"/>
      <c r="J243" s="190"/>
      <c r="K243" s="190"/>
      <c r="L243" s="190"/>
      <c r="M243" s="190"/>
      <c r="N243" s="190"/>
      <c r="O243" s="190"/>
      <c r="P243" s="190"/>
      <c r="Q243" s="190"/>
      <c r="R243" s="190"/>
      <c r="S243" s="190"/>
      <c r="T243" s="191"/>
      <c r="U243" s="190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 t="s">
        <v>120</v>
      </c>
      <c r="AF243" s="166">
        <v>0</v>
      </c>
      <c r="AG243" s="166"/>
      <c r="AH243" s="166"/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outlineLevel="1" x14ac:dyDescent="0.2">
      <c r="A244" s="167"/>
      <c r="B244" s="177"/>
      <c r="C244" s="201" t="s">
        <v>275</v>
      </c>
      <c r="D244" s="180"/>
      <c r="E244" s="185">
        <v>-0.62666999999999995</v>
      </c>
      <c r="F244" s="190"/>
      <c r="G244" s="190"/>
      <c r="H244" s="190"/>
      <c r="I244" s="190"/>
      <c r="J244" s="190"/>
      <c r="K244" s="190"/>
      <c r="L244" s="190"/>
      <c r="M244" s="190"/>
      <c r="N244" s="190"/>
      <c r="O244" s="190"/>
      <c r="P244" s="190"/>
      <c r="Q244" s="190"/>
      <c r="R244" s="190"/>
      <c r="S244" s="190"/>
      <c r="T244" s="191"/>
      <c r="U244" s="190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 t="s">
        <v>120</v>
      </c>
      <c r="AF244" s="166">
        <v>0</v>
      </c>
      <c r="AG244" s="166"/>
      <c r="AH244" s="166"/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 outlineLevel="1" x14ac:dyDescent="0.2">
      <c r="A245" s="167"/>
      <c r="B245" s="177"/>
      <c r="C245" s="201" t="s">
        <v>276</v>
      </c>
      <c r="D245" s="180"/>
      <c r="E245" s="185">
        <v>-0.13794000000000001</v>
      </c>
      <c r="F245" s="190"/>
      <c r="G245" s="190"/>
      <c r="H245" s="190"/>
      <c r="I245" s="190"/>
      <c r="J245" s="190"/>
      <c r="K245" s="190"/>
      <c r="L245" s="190"/>
      <c r="M245" s="190"/>
      <c r="N245" s="190"/>
      <c r="O245" s="190"/>
      <c r="P245" s="190"/>
      <c r="Q245" s="190"/>
      <c r="R245" s="190"/>
      <c r="S245" s="190"/>
      <c r="T245" s="191"/>
      <c r="U245" s="190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 t="s">
        <v>120</v>
      </c>
      <c r="AF245" s="166">
        <v>0</v>
      </c>
      <c r="AG245" s="166"/>
      <c r="AH245" s="166"/>
      <c r="AI245" s="166"/>
      <c r="AJ245" s="166"/>
      <c r="AK245" s="166"/>
      <c r="AL245" s="166"/>
      <c r="AM245" s="166"/>
      <c r="AN245" s="166"/>
      <c r="AO245" s="166"/>
      <c r="AP245" s="166"/>
      <c r="AQ245" s="166"/>
      <c r="AR245" s="166"/>
      <c r="AS245" s="166"/>
      <c r="AT245" s="166"/>
      <c r="AU245" s="166"/>
      <c r="AV245" s="166"/>
      <c r="AW245" s="166"/>
      <c r="AX245" s="166"/>
      <c r="AY245" s="166"/>
      <c r="AZ245" s="166"/>
      <c r="BA245" s="166"/>
      <c r="BB245" s="166"/>
      <c r="BC245" s="166"/>
      <c r="BD245" s="166"/>
      <c r="BE245" s="166"/>
      <c r="BF245" s="166"/>
      <c r="BG245" s="166"/>
      <c r="BH245" s="166"/>
    </row>
    <row r="246" spans="1:60" outlineLevel="1" x14ac:dyDescent="0.2">
      <c r="A246" s="167"/>
      <c r="B246" s="177"/>
      <c r="C246" s="201" t="s">
        <v>277</v>
      </c>
      <c r="D246" s="180"/>
      <c r="E246" s="185">
        <v>-8.6459999999999995E-2</v>
      </c>
      <c r="F246" s="190"/>
      <c r="G246" s="190"/>
      <c r="H246" s="190"/>
      <c r="I246" s="190"/>
      <c r="J246" s="190"/>
      <c r="K246" s="190"/>
      <c r="L246" s="190"/>
      <c r="M246" s="190"/>
      <c r="N246" s="190"/>
      <c r="O246" s="190"/>
      <c r="P246" s="190"/>
      <c r="Q246" s="190"/>
      <c r="R246" s="190"/>
      <c r="S246" s="190"/>
      <c r="T246" s="191"/>
      <c r="U246" s="190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 t="s">
        <v>120</v>
      </c>
      <c r="AF246" s="166">
        <v>0</v>
      </c>
      <c r="AG246" s="166"/>
      <c r="AH246" s="166"/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 x14ac:dyDescent="0.2">
      <c r="A247" s="167"/>
      <c r="B247" s="177"/>
      <c r="C247" s="201" t="s">
        <v>278</v>
      </c>
      <c r="D247" s="180"/>
      <c r="E247" s="185">
        <v>-0.46133999999999997</v>
      </c>
      <c r="F247" s="190"/>
      <c r="G247" s="190"/>
      <c r="H247" s="190"/>
      <c r="I247" s="190"/>
      <c r="J247" s="190"/>
      <c r="K247" s="190"/>
      <c r="L247" s="190"/>
      <c r="M247" s="190"/>
      <c r="N247" s="190"/>
      <c r="O247" s="190"/>
      <c r="P247" s="190"/>
      <c r="Q247" s="190"/>
      <c r="R247" s="190"/>
      <c r="S247" s="190"/>
      <c r="T247" s="191"/>
      <c r="U247" s="190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 t="s">
        <v>120</v>
      </c>
      <c r="AF247" s="166">
        <v>0</v>
      </c>
      <c r="AG247" s="166"/>
      <c r="AH247" s="166"/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outlineLevel="1" x14ac:dyDescent="0.2">
      <c r="A248" s="167"/>
      <c r="B248" s="177"/>
      <c r="C248" s="201" t="s">
        <v>279</v>
      </c>
      <c r="D248" s="180"/>
      <c r="E248" s="185">
        <v>-0.31812000000000001</v>
      </c>
      <c r="F248" s="190"/>
      <c r="G248" s="190"/>
      <c r="H248" s="190"/>
      <c r="I248" s="190"/>
      <c r="J248" s="190"/>
      <c r="K248" s="190"/>
      <c r="L248" s="190"/>
      <c r="M248" s="190"/>
      <c r="N248" s="190"/>
      <c r="O248" s="190"/>
      <c r="P248" s="190"/>
      <c r="Q248" s="190"/>
      <c r="R248" s="190"/>
      <c r="S248" s="190"/>
      <c r="T248" s="191"/>
      <c r="U248" s="190"/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 t="s">
        <v>120</v>
      </c>
      <c r="AF248" s="166">
        <v>0</v>
      </c>
      <c r="AG248" s="166"/>
      <c r="AH248" s="166"/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outlineLevel="1" x14ac:dyDescent="0.2">
      <c r="A249" s="167"/>
      <c r="B249" s="177"/>
      <c r="C249" s="201" t="s">
        <v>280</v>
      </c>
      <c r="D249" s="180"/>
      <c r="E249" s="185">
        <v>-0.38213999999999998</v>
      </c>
      <c r="F249" s="190"/>
      <c r="G249" s="190"/>
      <c r="H249" s="190"/>
      <c r="I249" s="190"/>
      <c r="J249" s="190"/>
      <c r="K249" s="190"/>
      <c r="L249" s="190"/>
      <c r="M249" s="190"/>
      <c r="N249" s="190"/>
      <c r="O249" s="190"/>
      <c r="P249" s="190"/>
      <c r="Q249" s="190"/>
      <c r="R249" s="190"/>
      <c r="S249" s="190"/>
      <c r="T249" s="191"/>
      <c r="U249" s="190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 t="s">
        <v>120</v>
      </c>
      <c r="AF249" s="166">
        <v>0</v>
      </c>
      <c r="AG249" s="166"/>
      <c r="AH249" s="166"/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outlineLevel="1" x14ac:dyDescent="0.2">
      <c r="A250" s="167"/>
      <c r="B250" s="177"/>
      <c r="C250" s="201" t="s">
        <v>196</v>
      </c>
      <c r="D250" s="180"/>
      <c r="E250" s="185"/>
      <c r="F250" s="190"/>
      <c r="G250" s="190"/>
      <c r="H250" s="190"/>
      <c r="I250" s="190"/>
      <c r="J250" s="190"/>
      <c r="K250" s="190"/>
      <c r="L250" s="190"/>
      <c r="M250" s="190"/>
      <c r="N250" s="190"/>
      <c r="O250" s="190"/>
      <c r="P250" s="190"/>
      <c r="Q250" s="190"/>
      <c r="R250" s="190"/>
      <c r="S250" s="190"/>
      <c r="T250" s="191"/>
      <c r="U250" s="190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 t="s">
        <v>120</v>
      </c>
      <c r="AF250" s="166">
        <v>0</v>
      </c>
      <c r="AG250" s="166"/>
      <c r="AH250" s="166"/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outlineLevel="1" x14ac:dyDescent="0.2">
      <c r="A251" s="167"/>
      <c r="B251" s="177"/>
      <c r="C251" s="201" t="s">
        <v>281</v>
      </c>
      <c r="D251" s="180"/>
      <c r="E251" s="185">
        <v>-1.1444399999999999</v>
      </c>
      <c r="F251" s="190"/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90"/>
      <c r="R251" s="190"/>
      <c r="S251" s="190"/>
      <c r="T251" s="191"/>
      <c r="U251" s="190"/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 t="s">
        <v>120</v>
      </c>
      <c r="AF251" s="166">
        <v>0</v>
      </c>
      <c r="AG251" s="166"/>
      <c r="AH251" s="166"/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 outlineLevel="1" x14ac:dyDescent="0.2">
      <c r="A252" s="167"/>
      <c r="B252" s="177"/>
      <c r="C252" s="201" t="s">
        <v>282</v>
      </c>
      <c r="D252" s="180"/>
      <c r="E252" s="185">
        <v>-1.9846200000000001</v>
      </c>
      <c r="F252" s="190"/>
      <c r="G252" s="190"/>
      <c r="H252" s="190"/>
      <c r="I252" s="190"/>
      <c r="J252" s="190"/>
      <c r="K252" s="190"/>
      <c r="L252" s="190"/>
      <c r="M252" s="190"/>
      <c r="N252" s="190"/>
      <c r="O252" s="190"/>
      <c r="P252" s="190"/>
      <c r="Q252" s="190"/>
      <c r="R252" s="190"/>
      <c r="S252" s="190"/>
      <c r="T252" s="191"/>
      <c r="U252" s="190"/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 t="s">
        <v>120</v>
      </c>
      <c r="AF252" s="166">
        <v>0</v>
      </c>
      <c r="AG252" s="166"/>
      <c r="AH252" s="166"/>
      <c r="AI252" s="166"/>
      <c r="AJ252" s="166"/>
      <c r="AK252" s="166"/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</row>
    <row r="253" spans="1:60" outlineLevel="1" x14ac:dyDescent="0.2">
      <c r="A253" s="167"/>
      <c r="B253" s="177"/>
      <c r="C253" s="201" t="s">
        <v>283</v>
      </c>
      <c r="D253" s="180"/>
      <c r="E253" s="185">
        <v>-0.88241999999999998</v>
      </c>
      <c r="F253" s="190"/>
      <c r="G253" s="190"/>
      <c r="H253" s="190"/>
      <c r="I253" s="190"/>
      <c r="J253" s="190"/>
      <c r="K253" s="190"/>
      <c r="L253" s="190"/>
      <c r="M253" s="190"/>
      <c r="N253" s="190"/>
      <c r="O253" s="190"/>
      <c r="P253" s="190"/>
      <c r="Q253" s="190"/>
      <c r="R253" s="190"/>
      <c r="S253" s="190"/>
      <c r="T253" s="191"/>
      <c r="U253" s="190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 t="s">
        <v>120</v>
      </c>
      <c r="AF253" s="166">
        <v>0</v>
      </c>
      <c r="AG253" s="166"/>
      <c r="AH253" s="166"/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 outlineLevel="1" x14ac:dyDescent="0.2">
      <c r="A254" s="167"/>
      <c r="B254" s="177"/>
      <c r="C254" s="201" t="s">
        <v>284</v>
      </c>
      <c r="D254" s="180"/>
      <c r="E254" s="185">
        <v>-0.64581</v>
      </c>
      <c r="F254" s="190"/>
      <c r="G254" s="190"/>
      <c r="H254" s="190"/>
      <c r="I254" s="190"/>
      <c r="J254" s="190"/>
      <c r="K254" s="190"/>
      <c r="L254" s="190"/>
      <c r="M254" s="190"/>
      <c r="N254" s="190"/>
      <c r="O254" s="190"/>
      <c r="P254" s="190"/>
      <c r="Q254" s="190"/>
      <c r="R254" s="190"/>
      <c r="S254" s="190"/>
      <c r="T254" s="191"/>
      <c r="U254" s="190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 t="s">
        <v>120</v>
      </c>
      <c r="AF254" s="166">
        <v>0</v>
      </c>
      <c r="AG254" s="166"/>
      <c r="AH254" s="166"/>
      <c r="AI254" s="166"/>
      <c r="AJ254" s="166"/>
      <c r="AK254" s="166"/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</row>
    <row r="255" spans="1:60" outlineLevel="1" x14ac:dyDescent="0.2">
      <c r="A255" s="167"/>
      <c r="B255" s="177"/>
      <c r="C255" s="201" t="s">
        <v>285</v>
      </c>
      <c r="D255" s="180"/>
      <c r="E255" s="185">
        <v>-1.3295699999999999</v>
      </c>
      <c r="F255" s="190"/>
      <c r="G255" s="190"/>
      <c r="H255" s="190"/>
      <c r="I255" s="190"/>
      <c r="J255" s="190"/>
      <c r="K255" s="190"/>
      <c r="L255" s="190"/>
      <c r="M255" s="190"/>
      <c r="N255" s="190"/>
      <c r="O255" s="190"/>
      <c r="P255" s="190"/>
      <c r="Q255" s="190"/>
      <c r="R255" s="190"/>
      <c r="S255" s="190"/>
      <c r="T255" s="191"/>
      <c r="U255" s="190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 t="s">
        <v>120</v>
      </c>
      <c r="AF255" s="166">
        <v>0</v>
      </c>
      <c r="AG255" s="166"/>
      <c r="AH255" s="166"/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 outlineLevel="1" x14ac:dyDescent="0.2">
      <c r="A256" s="167"/>
      <c r="B256" s="177"/>
      <c r="C256" s="201" t="s">
        <v>286</v>
      </c>
      <c r="D256" s="180"/>
      <c r="E256" s="185">
        <v>-1.3863300000000001</v>
      </c>
      <c r="F256" s="190"/>
      <c r="G256" s="190"/>
      <c r="H256" s="190"/>
      <c r="I256" s="190"/>
      <c r="J256" s="190"/>
      <c r="K256" s="190"/>
      <c r="L256" s="190"/>
      <c r="M256" s="190"/>
      <c r="N256" s="190"/>
      <c r="O256" s="190"/>
      <c r="P256" s="190"/>
      <c r="Q256" s="190"/>
      <c r="R256" s="190"/>
      <c r="S256" s="190"/>
      <c r="T256" s="191"/>
      <c r="U256" s="190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 t="s">
        <v>120</v>
      </c>
      <c r="AF256" s="166">
        <v>0</v>
      </c>
      <c r="AG256" s="166"/>
      <c r="AH256" s="166"/>
      <c r="AI256" s="166"/>
      <c r="AJ256" s="166"/>
      <c r="AK256" s="166"/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</row>
    <row r="257" spans="1:60" outlineLevel="1" x14ac:dyDescent="0.2">
      <c r="A257" s="167"/>
      <c r="B257" s="177"/>
      <c r="C257" s="201" t="s">
        <v>287</v>
      </c>
      <c r="D257" s="180"/>
      <c r="E257" s="185">
        <v>-0.10197000000000001</v>
      </c>
      <c r="F257" s="190"/>
      <c r="G257" s="190"/>
      <c r="H257" s="190"/>
      <c r="I257" s="190"/>
      <c r="J257" s="190"/>
      <c r="K257" s="190"/>
      <c r="L257" s="190"/>
      <c r="M257" s="190"/>
      <c r="N257" s="190"/>
      <c r="O257" s="190"/>
      <c r="P257" s="190"/>
      <c r="Q257" s="190"/>
      <c r="R257" s="190"/>
      <c r="S257" s="190"/>
      <c r="T257" s="191"/>
      <c r="U257" s="190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 t="s">
        <v>120</v>
      </c>
      <c r="AF257" s="166">
        <v>0</v>
      </c>
      <c r="AG257" s="166"/>
      <c r="AH257" s="166"/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outlineLevel="1" x14ac:dyDescent="0.2">
      <c r="A258" s="167"/>
      <c r="B258" s="177"/>
      <c r="C258" s="201" t="s">
        <v>288</v>
      </c>
      <c r="D258" s="180"/>
      <c r="E258" s="185">
        <v>-0.42636000000000002</v>
      </c>
      <c r="F258" s="190"/>
      <c r="G258" s="190"/>
      <c r="H258" s="190"/>
      <c r="I258" s="190"/>
      <c r="J258" s="190"/>
      <c r="K258" s="190"/>
      <c r="L258" s="190"/>
      <c r="M258" s="190"/>
      <c r="N258" s="190"/>
      <c r="O258" s="190"/>
      <c r="P258" s="190"/>
      <c r="Q258" s="190"/>
      <c r="R258" s="190"/>
      <c r="S258" s="190"/>
      <c r="T258" s="191"/>
      <c r="U258" s="190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 t="s">
        <v>120</v>
      </c>
      <c r="AF258" s="166">
        <v>0</v>
      </c>
      <c r="AG258" s="166"/>
      <c r="AH258" s="166"/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outlineLevel="1" x14ac:dyDescent="0.2">
      <c r="A259" s="167"/>
      <c r="B259" s="177"/>
      <c r="C259" s="201" t="s">
        <v>289</v>
      </c>
      <c r="D259" s="180"/>
      <c r="E259" s="185">
        <v>-0.58079999999999998</v>
      </c>
      <c r="F259" s="190"/>
      <c r="G259" s="190"/>
      <c r="H259" s="190"/>
      <c r="I259" s="190"/>
      <c r="J259" s="190"/>
      <c r="K259" s="190"/>
      <c r="L259" s="190"/>
      <c r="M259" s="190"/>
      <c r="N259" s="190"/>
      <c r="O259" s="190"/>
      <c r="P259" s="190"/>
      <c r="Q259" s="190"/>
      <c r="R259" s="190"/>
      <c r="S259" s="190"/>
      <c r="T259" s="191"/>
      <c r="U259" s="190"/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 t="s">
        <v>120</v>
      </c>
      <c r="AF259" s="166">
        <v>0</v>
      </c>
      <c r="AG259" s="166"/>
      <c r="AH259" s="166"/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 x14ac:dyDescent="0.2">
      <c r="A260" s="167"/>
      <c r="B260" s="177"/>
      <c r="C260" s="201" t="s">
        <v>290</v>
      </c>
      <c r="D260" s="180"/>
      <c r="E260" s="185">
        <v>-0.68013000000000001</v>
      </c>
      <c r="F260" s="190"/>
      <c r="G260" s="190"/>
      <c r="H260" s="190"/>
      <c r="I260" s="190"/>
      <c r="J260" s="190"/>
      <c r="K260" s="190"/>
      <c r="L260" s="190"/>
      <c r="M260" s="190"/>
      <c r="N260" s="190"/>
      <c r="O260" s="190"/>
      <c r="P260" s="190"/>
      <c r="Q260" s="190"/>
      <c r="R260" s="190"/>
      <c r="S260" s="190"/>
      <c r="T260" s="191"/>
      <c r="U260" s="190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 t="s">
        <v>120</v>
      </c>
      <c r="AF260" s="166">
        <v>0</v>
      </c>
      <c r="AG260" s="166"/>
      <c r="AH260" s="166"/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outlineLevel="1" x14ac:dyDescent="0.2">
      <c r="A261" s="167"/>
      <c r="B261" s="177"/>
      <c r="C261" s="201" t="s">
        <v>291</v>
      </c>
      <c r="D261" s="180"/>
      <c r="E261" s="185">
        <v>-7.8210000000000002E-2</v>
      </c>
      <c r="F261" s="190"/>
      <c r="G261" s="190"/>
      <c r="H261" s="190"/>
      <c r="I261" s="190"/>
      <c r="J261" s="190"/>
      <c r="K261" s="190"/>
      <c r="L261" s="190"/>
      <c r="M261" s="190"/>
      <c r="N261" s="190"/>
      <c r="O261" s="190"/>
      <c r="P261" s="190"/>
      <c r="Q261" s="190"/>
      <c r="R261" s="190"/>
      <c r="S261" s="190"/>
      <c r="T261" s="191"/>
      <c r="U261" s="190"/>
      <c r="V261" s="166"/>
      <c r="W261" s="166"/>
      <c r="X261" s="166"/>
      <c r="Y261" s="166"/>
      <c r="Z261" s="166"/>
      <c r="AA261" s="166"/>
      <c r="AB261" s="166"/>
      <c r="AC261" s="166"/>
      <c r="AD261" s="166"/>
      <c r="AE261" s="166" t="s">
        <v>120</v>
      </c>
      <c r="AF261" s="166">
        <v>0</v>
      </c>
      <c r="AG261" s="166"/>
      <c r="AH261" s="166"/>
      <c r="AI261" s="166"/>
      <c r="AJ261" s="166"/>
      <c r="AK261" s="166"/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</row>
    <row r="262" spans="1:60" outlineLevel="1" x14ac:dyDescent="0.2">
      <c r="A262" s="167"/>
      <c r="B262" s="177"/>
      <c r="C262" s="201" t="s">
        <v>230</v>
      </c>
      <c r="D262" s="180"/>
      <c r="E262" s="185">
        <v>-7.4910000000000004E-2</v>
      </c>
      <c r="F262" s="190"/>
      <c r="G262" s="190"/>
      <c r="H262" s="190"/>
      <c r="I262" s="190"/>
      <c r="J262" s="190"/>
      <c r="K262" s="190"/>
      <c r="L262" s="190"/>
      <c r="M262" s="190"/>
      <c r="N262" s="190"/>
      <c r="O262" s="190"/>
      <c r="P262" s="190"/>
      <c r="Q262" s="190"/>
      <c r="R262" s="190"/>
      <c r="S262" s="190"/>
      <c r="T262" s="191"/>
      <c r="U262" s="190"/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 t="s">
        <v>120</v>
      </c>
      <c r="AF262" s="166">
        <v>0</v>
      </c>
      <c r="AG262" s="166"/>
      <c r="AH262" s="166"/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 x14ac:dyDescent="0.2">
      <c r="A263" s="167"/>
      <c r="B263" s="177"/>
      <c r="C263" s="201" t="s">
        <v>292</v>
      </c>
      <c r="D263" s="180"/>
      <c r="E263" s="185">
        <v>-0.78408</v>
      </c>
      <c r="F263" s="190"/>
      <c r="G263" s="190"/>
      <c r="H263" s="190"/>
      <c r="I263" s="190"/>
      <c r="J263" s="190"/>
      <c r="K263" s="190"/>
      <c r="L263" s="190"/>
      <c r="M263" s="190"/>
      <c r="N263" s="190"/>
      <c r="O263" s="190"/>
      <c r="P263" s="190"/>
      <c r="Q263" s="190"/>
      <c r="R263" s="190"/>
      <c r="S263" s="190"/>
      <c r="T263" s="191"/>
      <c r="U263" s="190"/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 t="s">
        <v>120</v>
      </c>
      <c r="AF263" s="166">
        <v>0</v>
      </c>
      <c r="AG263" s="166"/>
      <c r="AH263" s="166"/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</row>
    <row r="264" spans="1:60" outlineLevel="1" x14ac:dyDescent="0.2">
      <c r="A264" s="167"/>
      <c r="B264" s="177"/>
      <c r="C264" s="201" t="s">
        <v>293</v>
      </c>
      <c r="D264" s="180"/>
      <c r="E264" s="185">
        <v>-0.77451000000000003</v>
      </c>
      <c r="F264" s="190"/>
      <c r="G264" s="190"/>
      <c r="H264" s="190"/>
      <c r="I264" s="190"/>
      <c r="J264" s="190"/>
      <c r="K264" s="190"/>
      <c r="L264" s="190"/>
      <c r="M264" s="190"/>
      <c r="N264" s="190"/>
      <c r="O264" s="190"/>
      <c r="P264" s="190"/>
      <c r="Q264" s="190"/>
      <c r="R264" s="190"/>
      <c r="S264" s="190"/>
      <c r="T264" s="191"/>
      <c r="U264" s="190"/>
      <c r="V264" s="166"/>
      <c r="W264" s="166"/>
      <c r="X264" s="166"/>
      <c r="Y264" s="166"/>
      <c r="Z264" s="166"/>
      <c r="AA264" s="166"/>
      <c r="AB264" s="166"/>
      <c r="AC264" s="166"/>
      <c r="AD264" s="166"/>
      <c r="AE264" s="166" t="s">
        <v>120</v>
      </c>
      <c r="AF264" s="166">
        <v>0</v>
      </c>
      <c r="AG264" s="166"/>
      <c r="AH264" s="166"/>
      <c r="AI264" s="166"/>
      <c r="AJ264" s="166"/>
      <c r="AK264" s="166"/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</row>
    <row r="265" spans="1:60" outlineLevel="1" x14ac:dyDescent="0.2">
      <c r="A265" s="167"/>
      <c r="B265" s="177"/>
      <c r="C265" s="201" t="s">
        <v>294</v>
      </c>
      <c r="D265" s="180"/>
      <c r="E265" s="185">
        <v>-0.62204999999999999</v>
      </c>
      <c r="F265" s="190"/>
      <c r="G265" s="190"/>
      <c r="H265" s="190"/>
      <c r="I265" s="190"/>
      <c r="J265" s="190"/>
      <c r="K265" s="190"/>
      <c r="L265" s="190"/>
      <c r="M265" s="190"/>
      <c r="N265" s="190"/>
      <c r="O265" s="190"/>
      <c r="P265" s="190"/>
      <c r="Q265" s="190"/>
      <c r="R265" s="190"/>
      <c r="S265" s="190"/>
      <c r="T265" s="191"/>
      <c r="U265" s="190"/>
      <c r="V265" s="166"/>
      <c r="W265" s="166"/>
      <c r="X265" s="166"/>
      <c r="Y265" s="166"/>
      <c r="Z265" s="166"/>
      <c r="AA265" s="166"/>
      <c r="AB265" s="166"/>
      <c r="AC265" s="166"/>
      <c r="AD265" s="166"/>
      <c r="AE265" s="166" t="s">
        <v>120</v>
      </c>
      <c r="AF265" s="166">
        <v>0</v>
      </c>
      <c r="AG265" s="166"/>
      <c r="AH265" s="166"/>
      <c r="AI265" s="166"/>
      <c r="AJ265" s="166"/>
      <c r="AK265" s="166"/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</row>
    <row r="266" spans="1:60" outlineLevel="1" x14ac:dyDescent="0.2">
      <c r="A266" s="167"/>
      <c r="B266" s="177"/>
      <c r="C266" s="201" t="s">
        <v>295</v>
      </c>
      <c r="D266" s="180"/>
      <c r="E266" s="185">
        <v>-0.73887000000000003</v>
      </c>
      <c r="F266" s="190"/>
      <c r="G266" s="190"/>
      <c r="H266" s="190"/>
      <c r="I266" s="190"/>
      <c r="J266" s="190"/>
      <c r="K266" s="190"/>
      <c r="L266" s="190"/>
      <c r="M266" s="190"/>
      <c r="N266" s="190"/>
      <c r="O266" s="190"/>
      <c r="P266" s="190"/>
      <c r="Q266" s="190"/>
      <c r="R266" s="190"/>
      <c r="S266" s="190"/>
      <c r="T266" s="191"/>
      <c r="U266" s="190"/>
      <c r="V266" s="166"/>
      <c r="W266" s="166"/>
      <c r="X266" s="166"/>
      <c r="Y266" s="166"/>
      <c r="Z266" s="166"/>
      <c r="AA266" s="166"/>
      <c r="AB266" s="166"/>
      <c r="AC266" s="166"/>
      <c r="AD266" s="166"/>
      <c r="AE266" s="166" t="s">
        <v>120</v>
      </c>
      <c r="AF266" s="166">
        <v>0</v>
      </c>
      <c r="AG266" s="166"/>
      <c r="AH266" s="166"/>
      <c r="AI266" s="166"/>
      <c r="AJ266" s="166"/>
      <c r="AK266" s="166"/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</row>
    <row r="267" spans="1:60" outlineLevel="1" x14ac:dyDescent="0.2">
      <c r="A267" s="167"/>
      <c r="B267" s="177"/>
      <c r="C267" s="202" t="s">
        <v>125</v>
      </c>
      <c r="D267" s="181"/>
      <c r="E267" s="186">
        <v>-14.24775</v>
      </c>
      <c r="F267" s="190"/>
      <c r="G267" s="190"/>
      <c r="H267" s="190"/>
      <c r="I267" s="190"/>
      <c r="J267" s="190"/>
      <c r="K267" s="190"/>
      <c r="L267" s="190"/>
      <c r="M267" s="190"/>
      <c r="N267" s="190"/>
      <c r="O267" s="190"/>
      <c r="P267" s="190"/>
      <c r="Q267" s="190"/>
      <c r="R267" s="190"/>
      <c r="S267" s="190"/>
      <c r="T267" s="191"/>
      <c r="U267" s="190"/>
      <c r="V267" s="166"/>
      <c r="W267" s="166"/>
      <c r="X267" s="166"/>
      <c r="Y267" s="166"/>
      <c r="Z267" s="166"/>
      <c r="AA267" s="166"/>
      <c r="AB267" s="166"/>
      <c r="AC267" s="166"/>
      <c r="AD267" s="166"/>
      <c r="AE267" s="166" t="s">
        <v>120</v>
      </c>
      <c r="AF267" s="166">
        <v>1</v>
      </c>
      <c r="AG267" s="166"/>
      <c r="AH267" s="166"/>
      <c r="AI267" s="166"/>
      <c r="AJ267" s="166"/>
      <c r="AK267" s="166"/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</row>
    <row r="268" spans="1:60" outlineLevel="1" x14ac:dyDescent="0.2">
      <c r="A268" s="167">
        <v>21</v>
      </c>
      <c r="B268" s="177" t="s">
        <v>296</v>
      </c>
      <c r="C268" s="200" t="s">
        <v>297</v>
      </c>
      <c r="D268" s="179" t="s">
        <v>130</v>
      </c>
      <c r="E268" s="184">
        <v>-0.42831000000000002</v>
      </c>
      <c r="F268" s="190">
        <v>4517.75</v>
      </c>
      <c r="G268" s="190">
        <v>-1935</v>
      </c>
      <c r="H268" s="190">
        <v>4517.75</v>
      </c>
      <c r="I268" s="190">
        <f>ROUND(E268*H268,2)</f>
        <v>-1935</v>
      </c>
      <c r="J268" s="190">
        <v>0</v>
      </c>
      <c r="K268" s="190">
        <f>ROUND(E268*J268,2)</f>
        <v>0</v>
      </c>
      <c r="L268" s="190">
        <v>21</v>
      </c>
      <c r="M268" s="190">
        <f>G268*(1+L268/100)</f>
        <v>-2341.35</v>
      </c>
      <c r="N268" s="190">
        <v>0.55000000000000004</v>
      </c>
      <c r="O268" s="190">
        <f>ROUND(E268*N268,2)</f>
        <v>-0.24</v>
      </c>
      <c r="P268" s="190">
        <v>0</v>
      </c>
      <c r="Q268" s="190">
        <f>ROUND(E268*P268,2)</f>
        <v>0</v>
      </c>
      <c r="R268" s="190"/>
      <c r="S268" s="190"/>
      <c r="T268" s="191">
        <v>0</v>
      </c>
      <c r="U268" s="190">
        <f>ROUND(E268*T268,2)</f>
        <v>0</v>
      </c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 t="s">
        <v>298</v>
      </c>
      <c r="AF268" s="166"/>
      <c r="AG268" s="166"/>
      <c r="AH268" s="166"/>
      <c r="AI268" s="166"/>
      <c r="AJ268" s="166"/>
      <c r="AK268" s="166"/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</row>
    <row r="269" spans="1:60" outlineLevel="1" x14ac:dyDescent="0.2">
      <c r="A269" s="167"/>
      <c r="B269" s="177"/>
      <c r="C269" s="201" t="s">
        <v>231</v>
      </c>
      <c r="D269" s="180"/>
      <c r="E269" s="185"/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190"/>
      <c r="R269" s="190"/>
      <c r="S269" s="190"/>
      <c r="T269" s="191"/>
      <c r="U269" s="190"/>
      <c r="V269" s="166"/>
      <c r="W269" s="166"/>
      <c r="X269" s="166"/>
      <c r="Y269" s="166"/>
      <c r="Z269" s="166"/>
      <c r="AA269" s="166"/>
      <c r="AB269" s="166"/>
      <c r="AC269" s="166"/>
      <c r="AD269" s="166"/>
      <c r="AE269" s="166" t="s">
        <v>120</v>
      </c>
      <c r="AF269" s="166">
        <v>0</v>
      </c>
      <c r="AG269" s="166"/>
      <c r="AH269" s="166"/>
      <c r="AI269" s="166"/>
      <c r="AJ269" s="166"/>
      <c r="AK269" s="166"/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</row>
    <row r="270" spans="1:60" outlineLevel="1" x14ac:dyDescent="0.2">
      <c r="A270" s="167"/>
      <c r="B270" s="177"/>
      <c r="C270" s="201" t="s">
        <v>232</v>
      </c>
      <c r="D270" s="180"/>
      <c r="E270" s="185"/>
      <c r="F270" s="190"/>
      <c r="G270" s="190"/>
      <c r="H270" s="190"/>
      <c r="I270" s="190"/>
      <c r="J270" s="190"/>
      <c r="K270" s="190"/>
      <c r="L270" s="190"/>
      <c r="M270" s="190"/>
      <c r="N270" s="190"/>
      <c r="O270" s="190"/>
      <c r="P270" s="190"/>
      <c r="Q270" s="190"/>
      <c r="R270" s="190"/>
      <c r="S270" s="190"/>
      <c r="T270" s="191"/>
      <c r="U270" s="190"/>
      <c r="V270" s="166"/>
      <c r="W270" s="166"/>
      <c r="X270" s="166"/>
      <c r="Y270" s="166"/>
      <c r="Z270" s="166"/>
      <c r="AA270" s="166"/>
      <c r="AB270" s="166"/>
      <c r="AC270" s="166"/>
      <c r="AD270" s="166"/>
      <c r="AE270" s="166" t="s">
        <v>120</v>
      </c>
      <c r="AF270" s="166">
        <v>0</v>
      </c>
      <c r="AG270" s="166"/>
      <c r="AH270" s="166"/>
      <c r="AI270" s="166"/>
      <c r="AJ270" s="166"/>
      <c r="AK270" s="166"/>
      <c r="AL270" s="166"/>
      <c r="AM270" s="166"/>
      <c r="AN270" s="166"/>
      <c r="AO270" s="166"/>
      <c r="AP270" s="166"/>
      <c r="AQ270" s="166"/>
      <c r="AR270" s="166"/>
      <c r="AS270" s="166"/>
      <c r="AT270" s="166"/>
      <c r="AU270" s="166"/>
      <c r="AV270" s="166"/>
      <c r="AW270" s="166"/>
      <c r="AX270" s="166"/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</row>
    <row r="271" spans="1:60" outlineLevel="1" x14ac:dyDescent="0.2">
      <c r="A271" s="167"/>
      <c r="B271" s="177"/>
      <c r="C271" s="201" t="s">
        <v>246</v>
      </c>
      <c r="D271" s="180"/>
      <c r="E271" s="185"/>
      <c r="F271" s="190"/>
      <c r="G271" s="190"/>
      <c r="H271" s="190"/>
      <c r="I271" s="190"/>
      <c r="J271" s="190"/>
      <c r="K271" s="190"/>
      <c r="L271" s="190"/>
      <c r="M271" s="190"/>
      <c r="N271" s="190"/>
      <c r="O271" s="190"/>
      <c r="P271" s="190"/>
      <c r="Q271" s="190"/>
      <c r="R271" s="190"/>
      <c r="S271" s="190"/>
      <c r="T271" s="191"/>
      <c r="U271" s="190"/>
      <c r="V271" s="166"/>
      <c r="W271" s="166"/>
      <c r="X271" s="166"/>
      <c r="Y271" s="166"/>
      <c r="Z271" s="166"/>
      <c r="AA271" s="166"/>
      <c r="AB271" s="166"/>
      <c r="AC271" s="166"/>
      <c r="AD271" s="166"/>
      <c r="AE271" s="166" t="s">
        <v>120</v>
      </c>
      <c r="AF271" s="166">
        <v>0</v>
      </c>
      <c r="AG271" s="166"/>
      <c r="AH271" s="166"/>
      <c r="AI271" s="166"/>
      <c r="AJ271" s="166"/>
      <c r="AK271" s="166"/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</row>
    <row r="272" spans="1:60" outlineLevel="1" x14ac:dyDescent="0.2">
      <c r="A272" s="167"/>
      <c r="B272" s="177"/>
      <c r="C272" s="201" t="s">
        <v>119</v>
      </c>
      <c r="D272" s="180"/>
      <c r="E272" s="185"/>
      <c r="F272" s="190"/>
      <c r="G272" s="190"/>
      <c r="H272" s="190"/>
      <c r="I272" s="190"/>
      <c r="J272" s="190"/>
      <c r="K272" s="190"/>
      <c r="L272" s="190"/>
      <c r="M272" s="190"/>
      <c r="N272" s="190"/>
      <c r="O272" s="190"/>
      <c r="P272" s="190"/>
      <c r="Q272" s="190"/>
      <c r="R272" s="190"/>
      <c r="S272" s="190"/>
      <c r="T272" s="191"/>
      <c r="U272" s="190"/>
      <c r="V272" s="166"/>
      <c r="W272" s="166"/>
      <c r="X272" s="166"/>
      <c r="Y272" s="166"/>
      <c r="Z272" s="166"/>
      <c r="AA272" s="166"/>
      <c r="AB272" s="166"/>
      <c r="AC272" s="166"/>
      <c r="AD272" s="166"/>
      <c r="AE272" s="166" t="s">
        <v>120</v>
      </c>
      <c r="AF272" s="166">
        <v>0</v>
      </c>
      <c r="AG272" s="166"/>
      <c r="AH272" s="166"/>
      <c r="AI272" s="166"/>
      <c r="AJ272" s="166"/>
      <c r="AK272" s="166"/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</row>
    <row r="273" spans="1:60" outlineLevel="1" x14ac:dyDescent="0.2">
      <c r="A273" s="167"/>
      <c r="B273" s="177"/>
      <c r="C273" s="201" t="s">
        <v>233</v>
      </c>
      <c r="D273" s="180"/>
      <c r="E273" s="185"/>
      <c r="F273" s="190"/>
      <c r="G273" s="190"/>
      <c r="H273" s="190"/>
      <c r="I273" s="190"/>
      <c r="J273" s="190"/>
      <c r="K273" s="190"/>
      <c r="L273" s="190"/>
      <c r="M273" s="190"/>
      <c r="N273" s="190"/>
      <c r="O273" s="190"/>
      <c r="P273" s="190"/>
      <c r="Q273" s="190"/>
      <c r="R273" s="190"/>
      <c r="S273" s="190"/>
      <c r="T273" s="191"/>
      <c r="U273" s="190"/>
      <c r="V273" s="166"/>
      <c r="W273" s="166"/>
      <c r="X273" s="166"/>
      <c r="Y273" s="166"/>
      <c r="Z273" s="166"/>
      <c r="AA273" s="166"/>
      <c r="AB273" s="166"/>
      <c r="AC273" s="166"/>
      <c r="AD273" s="166"/>
      <c r="AE273" s="166" t="s">
        <v>120</v>
      </c>
      <c r="AF273" s="166">
        <v>0</v>
      </c>
      <c r="AG273" s="166"/>
      <c r="AH273" s="166"/>
      <c r="AI273" s="166"/>
      <c r="AJ273" s="166"/>
      <c r="AK273" s="166"/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</row>
    <row r="274" spans="1:60" outlineLevel="1" x14ac:dyDescent="0.2">
      <c r="A274" s="167"/>
      <c r="B274" s="177"/>
      <c r="C274" s="201" t="s">
        <v>299</v>
      </c>
      <c r="D274" s="180"/>
      <c r="E274" s="185">
        <v>-2.3109999999999999E-2</v>
      </c>
      <c r="F274" s="190"/>
      <c r="G274" s="190"/>
      <c r="H274" s="190"/>
      <c r="I274" s="190"/>
      <c r="J274" s="190"/>
      <c r="K274" s="190"/>
      <c r="L274" s="190"/>
      <c r="M274" s="190"/>
      <c r="N274" s="190"/>
      <c r="O274" s="190"/>
      <c r="P274" s="190"/>
      <c r="Q274" s="190"/>
      <c r="R274" s="190"/>
      <c r="S274" s="190"/>
      <c r="T274" s="191"/>
      <c r="U274" s="190"/>
      <c r="V274" s="166"/>
      <c r="W274" s="166"/>
      <c r="X274" s="166"/>
      <c r="Y274" s="166"/>
      <c r="Z274" s="166"/>
      <c r="AA274" s="166"/>
      <c r="AB274" s="166"/>
      <c r="AC274" s="166"/>
      <c r="AD274" s="166"/>
      <c r="AE274" s="166" t="s">
        <v>120</v>
      </c>
      <c r="AF274" s="166">
        <v>0</v>
      </c>
      <c r="AG274" s="166"/>
      <c r="AH274" s="166"/>
      <c r="AI274" s="166"/>
      <c r="AJ274" s="166"/>
      <c r="AK274" s="166"/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</row>
    <row r="275" spans="1:60" outlineLevel="1" x14ac:dyDescent="0.2">
      <c r="A275" s="167"/>
      <c r="B275" s="177"/>
      <c r="C275" s="201" t="s">
        <v>300</v>
      </c>
      <c r="D275" s="180"/>
      <c r="E275" s="185">
        <v>-2.2880000000000001E-2</v>
      </c>
      <c r="F275" s="190"/>
      <c r="G275" s="190"/>
      <c r="H275" s="190"/>
      <c r="I275" s="190"/>
      <c r="J275" s="190"/>
      <c r="K275" s="190"/>
      <c r="L275" s="190"/>
      <c r="M275" s="190"/>
      <c r="N275" s="190"/>
      <c r="O275" s="190"/>
      <c r="P275" s="190"/>
      <c r="Q275" s="190"/>
      <c r="R275" s="190"/>
      <c r="S275" s="190"/>
      <c r="T275" s="191"/>
      <c r="U275" s="190"/>
      <c r="V275" s="166"/>
      <c r="W275" s="166"/>
      <c r="X275" s="166"/>
      <c r="Y275" s="166"/>
      <c r="Z275" s="166"/>
      <c r="AA275" s="166"/>
      <c r="AB275" s="166"/>
      <c r="AC275" s="166"/>
      <c r="AD275" s="166"/>
      <c r="AE275" s="166" t="s">
        <v>120</v>
      </c>
      <c r="AF275" s="166">
        <v>0</v>
      </c>
      <c r="AG275" s="166"/>
      <c r="AH275" s="166"/>
      <c r="AI275" s="166"/>
      <c r="AJ275" s="166"/>
      <c r="AK275" s="166"/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</row>
    <row r="276" spans="1:60" outlineLevel="1" x14ac:dyDescent="0.2">
      <c r="A276" s="167"/>
      <c r="B276" s="177"/>
      <c r="C276" s="201" t="s">
        <v>301</v>
      </c>
      <c r="D276" s="180"/>
      <c r="E276" s="185">
        <v>-0.14552000000000001</v>
      </c>
      <c r="F276" s="190"/>
      <c r="G276" s="190"/>
      <c r="H276" s="190"/>
      <c r="I276" s="190"/>
      <c r="J276" s="190"/>
      <c r="K276" s="190"/>
      <c r="L276" s="190"/>
      <c r="M276" s="190"/>
      <c r="N276" s="190"/>
      <c r="O276" s="190"/>
      <c r="P276" s="190"/>
      <c r="Q276" s="190"/>
      <c r="R276" s="190"/>
      <c r="S276" s="190"/>
      <c r="T276" s="191"/>
      <c r="U276" s="190"/>
      <c r="V276" s="166"/>
      <c r="W276" s="166"/>
      <c r="X276" s="166"/>
      <c r="Y276" s="166"/>
      <c r="Z276" s="166"/>
      <c r="AA276" s="166"/>
      <c r="AB276" s="166"/>
      <c r="AC276" s="166"/>
      <c r="AD276" s="166"/>
      <c r="AE276" s="166" t="s">
        <v>120</v>
      </c>
      <c r="AF276" s="166">
        <v>0</v>
      </c>
      <c r="AG276" s="166"/>
      <c r="AH276" s="166"/>
      <c r="AI276" s="166"/>
      <c r="AJ276" s="166"/>
      <c r="AK276" s="166"/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</row>
    <row r="277" spans="1:60" outlineLevel="1" x14ac:dyDescent="0.2">
      <c r="A277" s="167"/>
      <c r="B277" s="177"/>
      <c r="C277" s="201" t="s">
        <v>302</v>
      </c>
      <c r="D277" s="180"/>
      <c r="E277" s="185">
        <v>-9.4950000000000007E-2</v>
      </c>
      <c r="F277" s="190"/>
      <c r="G277" s="190"/>
      <c r="H277" s="190"/>
      <c r="I277" s="190"/>
      <c r="J277" s="190"/>
      <c r="K277" s="190"/>
      <c r="L277" s="190"/>
      <c r="M277" s="190"/>
      <c r="N277" s="190"/>
      <c r="O277" s="190"/>
      <c r="P277" s="190"/>
      <c r="Q277" s="190"/>
      <c r="R277" s="190"/>
      <c r="S277" s="190"/>
      <c r="T277" s="191"/>
      <c r="U277" s="190"/>
      <c r="V277" s="166"/>
      <c r="W277" s="166"/>
      <c r="X277" s="166"/>
      <c r="Y277" s="166"/>
      <c r="Z277" s="166"/>
      <c r="AA277" s="166"/>
      <c r="AB277" s="166"/>
      <c r="AC277" s="166"/>
      <c r="AD277" s="166"/>
      <c r="AE277" s="166" t="s">
        <v>120</v>
      </c>
      <c r="AF277" s="166">
        <v>0</v>
      </c>
      <c r="AG277" s="166"/>
      <c r="AH277" s="166"/>
      <c r="AI277" s="166"/>
      <c r="AJ277" s="166"/>
      <c r="AK277" s="166"/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</row>
    <row r="278" spans="1:60" outlineLevel="1" x14ac:dyDescent="0.2">
      <c r="A278" s="167"/>
      <c r="B278" s="177"/>
      <c r="C278" s="201" t="s">
        <v>238</v>
      </c>
      <c r="D278" s="180"/>
      <c r="E278" s="185">
        <v>-0.14186000000000001</v>
      </c>
      <c r="F278" s="190"/>
      <c r="G278" s="190"/>
      <c r="H278" s="190"/>
      <c r="I278" s="190"/>
      <c r="J278" s="190"/>
      <c r="K278" s="190"/>
      <c r="L278" s="190"/>
      <c r="M278" s="190"/>
      <c r="N278" s="190"/>
      <c r="O278" s="190"/>
      <c r="P278" s="190"/>
      <c r="Q278" s="190"/>
      <c r="R278" s="190"/>
      <c r="S278" s="190"/>
      <c r="T278" s="191"/>
      <c r="U278" s="190"/>
      <c r="V278" s="166"/>
      <c r="W278" s="166"/>
      <c r="X278" s="166"/>
      <c r="Y278" s="166"/>
      <c r="Z278" s="166"/>
      <c r="AA278" s="166"/>
      <c r="AB278" s="166"/>
      <c r="AC278" s="166"/>
      <c r="AD278" s="166"/>
      <c r="AE278" s="166" t="s">
        <v>120</v>
      </c>
      <c r="AF278" s="166">
        <v>0</v>
      </c>
      <c r="AG278" s="166"/>
      <c r="AH278" s="166"/>
      <c r="AI278" s="166"/>
      <c r="AJ278" s="166"/>
      <c r="AK278" s="166"/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</row>
    <row r="279" spans="1:60" outlineLevel="1" x14ac:dyDescent="0.2">
      <c r="A279" s="167"/>
      <c r="B279" s="177"/>
      <c r="C279" s="202" t="s">
        <v>125</v>
      </c>
      <c r="D279" s="181"/>
      <c r="E279" s="186">
        <v>-0.42831000000000002</v>
      </c>
      <c r="F279" s="190"/>
      <c r="G279" s="190"/>
      <c r="H279" s="190"/>
      <c r="I279" s="190"/>
      <c r="J279" s="190"/>
      <c r="K279" s="190"/>
      <c r="L279" s="190"/>
      <c r="M279" s="190"/>
      <c r="N279" s="190"/>
      <c r="O279" s="190"/>
      <c r="P279" s="190"/>
      <c r="Q279" s="190"/>
      <c r="R279" s="190"/>
      <c r="S279" s="190"/>
      <c r="T279" s="191"/>
      <c r="U279" s="190"/>
      <c r="V279" s="166"/>
      <c r="W279" s="166"/>
      <c r="X279" s="166"/>
      <c r="Y279" s="166"/>
      <c r="Z279" s="166"/>
      <c r="AA279" s="166"/>
      <c r="AB279" s="166"/>
      <c r="AC279" s="166"/>
      <c r="AD279" s="166"/>
      <c r="AE279" s="166" t="s">
        <v>120</v>
      </c>
      <c r="AF279" s="166">
        <v>1</v>
      </c>
      <c r="AG279" s="166"/>
      <c r="AH279" s="166"/>
      <c r="AI279" s="166"/>
      <c r="AJ279" s="166"/>
      <c r="AK279" s="166"/>
      <c r="AL279" s="166"/>
      <c r="AM279" s="166"/>
      <c r="AN279" s="166"/>
      <c r="AO279" s="166"/>
      <c r="AP279" s="166"/>
      <c r="AQ279" s="166"/>
      <c r="AR279" s="166"/>
      <c r="AS279" s="166"/>
      <c r="AT279" s="166"/>
      <c r="AU279" s="166"/>
      <c r="AV279" s="166"/>
      <c r="AW279" s="166"/>
      <c r="AX279" s="166"/>
      <c r="AY279" s="166"/>
      <c r="AZ279" s="166"/>
      <c r="BA279" s="166"/>
      <c r="BB279" s="166"/>
      <c r="BC279" s="166"/>
      <c r="BD279" s="166"/>
      <c r="BE279" s="166"/>
      <c r="BF279" s="166"/>
      <c r="BG279" s="166"/>
      <c r="BH279" s="166"/>
    </row>
    <row r="280" spans="1:60" ht="22.5" outlineLevel="1" x14ac:dyDescent="0.2">
      <c r="A280" s="167">
        <v>22</v>
      </c>
      <c r="B280" s="177" t="s">
        <v>303</v>
      </c>
      <c r="C280" s="200" t="s">
        <v>304</v>
      </c>
      <c r="D280" s="179" t="s">
        <v>187</v>
      </c>
      <c r="E280" s="184">
        <v>6.51051</v>
      </c>
      <c r="F280" s="190">
        <v>1072.7</v>
      </c>
      <c r="G280" s="190">
        <v>6983.82</v>
      </c>
      <c r="H280" s="190">
        <v>0</v>
      </c>
      <c r="I280" s="190">
        <f>ROUND(E280*H280,2)</f>
        <v>0</v>
      </c>
      <c r="J280" s="190">
        <v>1072.7</v>
      </c>
      <c r="K280" s="190">
        <f>ROUND(E280*J280,2)</f>
        <v>6983.82</v>
      </c>
      <c r="L280" s="190">
        <v>21</v>
      </c>
      <c r="M280" s="190">
        <f>G280*(1+L280/100)</f>
        <v>8450.4221999999991</v>
      </c>
      <c r="N280" s="190">
        <v>0</v>
      </c>
      <c r="O280" s="190">
        <f>ROUND(E280*N280,2)</f>
        <v>0</v>
      </c>
      <c r="P280" s="190">
        <v>0</v>
      </c>
      <c r="Q280" s="190">
        <f>ROUND(E280*P280,2)</f>
        <v>0</v>
      </c>
      <c r="R280" s="190"/>
      <c r="S280" s="190"/>
      <c r="T280" s="191">
        <v>0</v>
      </c>
      <c r="U280" s="190">
        <f>ROUND(E280*T280,2)</f>
        <v>0</v>
      </c>
      <c r="V280" s="166"/>
      <c r="W280" s="166"/>
      <c r="X280" s="166"/>
      <c r="Y280" s="166"/>
      <c r="Z280" s="166"/>
      <c r="AA280" s="166"/>
      <c r="AB280" s="166"/>
      <c r="AC280" s="166"/>
      <c r="AD280" s="166"/>
      <c r="AE280" s="166" t="s">
        <v>188</v>
      </c>
      <c r="AF280" s="166"/>
      <c r="AG280" s="166"/>
      <c r="AH280" s="166"/>
      <c r="AI280" s="166"/>
      <c r="AJ280" s="166"/>
      <c r="AK280" s="166"/>
      <c r="AL280" s="166"/>
      <c r="AM280" s="166"/>
      <c r="AN280" s="166"/>
      <c r="AO280" s="166"/>
      <c r="AP280" s="166"/>
      <c r="AQ280" s="166"/>
      <c r="AR280" s="166"/>
      <c r="AS280" s="166"/>
      <c r="AT280" s="166"/>
      <c r="AU280" s="166"/>
      <c r="AV280" s="166"/>
      <c r="AW280" s="166"/>
      <c r="AX280" s="166"/>
      <c r="AY280" s="166"/>
      <c r="AZ280" s="166"/>
      <c r="BA280" s="166"/>
      <c r="BB280" s="166"/>
      <c r="BC280" s="166"/>
      <c r="BD280" s="166"/>
      <c r="BE280" s="166"/>
      <c r="BF280" s="166"/>
      <c r="BG280" s="166"/>
      <c r="BH280" s="166"/>
    </row>
    <row r="281" spans="1:60" outlineLevel="1" x14ac:dyDescent="0.2">
      <c r="A281" s="167"/>
      <c r="B281" s="177"/>
      <c r="C281" s="201" t="s">
        <v>189</v>
      </c>
      <c r="D281" s="180"/>
      <c r="E281" s="185"/>
      <c r="F281" s="190"/>
      <c r="G281" s="190"/>
      <c r="H281" s="190"/>
      <c r="I281" s="190"/>
      <c r="J281" s="190"/>
      <c r="K281" s="190"/>
      <c r="L281" s="190"/>
      <c r="M281" s="190"/>
      <c r="N281" s="190"/>
      <c r="O281" s="190"/>
      <c r="P281" s="190"/>
      <c r="Q281" s="190"/>
      <c r="R281" s="190"/>
      <c r="S281" s="190"/>
      <c r="T281" s="191"/>
      <c r="U281" s="190"/>
      <c r="V281" s="166"/>
      <c r="W281" s="166"/>
      <c r="X281" s="166"/>
      <c r="Y281" s="166"/>
      <c r="Z281" s="166"/>
      <c r="AA281" s="166"/>
      <c r="AB281" s="166"/>
      <c r="AC281" s="166"/>
      <c r="AD281" s="166"/>
      <c r="AE281" s="166" t="s">
        <v>120</v>
      </c>
      <c r="AF281" s="166">
        <v>0</v>
      </c>
      <c r="AG281" s="166"/>
      <c r="AH281" s="166"/>
      <c r="AI281" s="166"/>
      <c r="AJ281" s="166"/>
      <c r="AK281" s="166"/>
      <c r="AL281" s="166"/>
      <c r="AM281" s="166"/>
      <c r="AN281" s="166"/>
      <c r="AO281" s="166"/>
      <c r="AP281" s="166"/>
      <c r="AQ281" s="166"/>
      <c r="AR281" s="166"/>
      <c r="AS281" s="166"/>
      <c r="AT281" s="166"/>
      <c r="AU281" s="166"/>
      <c r="AV281" s="166"/>
      <c r="AW281" s="166"/>
      <c r="AX281" s="166"/>
      <c r="AY281" s="166"/>
      <c r="AZ281" s="166"/>
      <c r="BA281" s="166"/>
      <c r="BB281" s="166"/>
      <c r="BC281" s="166"/>
      <c r="BD281" s="166"/>
      <c r="BE281" s="166"/>
      <c r="BF281" s="166"/>
      <c r="BG281" s="166"/>
      <c r="BH281" s="166"/>
    </row>
    <row r="282" spans="1:60" outlineLevel="1" x14ac:dyDescent="0.2">
      <c r="A282" s="167"/>
      <c r="B282" s="177"/>
      <c r="C282" s="201" t="s">
        <v>305</v>
      </c>
      <c r="D282" s="180"/>
      <c r="E282" s="185"/>
      <c r="F282" s="190"/>
      <c r="G282" s="190"/>
      <c r="H282" s="190"/>
      <c r="I282" s="190"/>
      <c r="J282" s="190"/>
      <c r="K282" s="190"/>
      <c r="L282" s="190"/>
      <c r="M282" s="190"/>
      <c r="N282" s="190"/>
      <c r="O282" s="190"/>
      <c r="P282" s="190"/>
      <c r="Q282" s="190"/>
      <c r="R282" s="190"/>
      <c r="S282" s="190"/>
      <c r="T282" s="191"/>
      <c r="U282" s="190"/>
      <c r="V282" s="166"/>
      <c r="W282" s="166"/>
      <c r="X282" s="166"/>
      <c r="Y282" s="166"/>
      <c r="Z282" s="166"/>
      <c r="AA282" s="166"/>
      <c r="AB282" s="166"/>
      <c r="AC282" s="166"/>
      <c r="AD282" s="166"/>
      <c r="AE282" s="166" t="s">
        <v>120</v>
      </c>
      <c r="AF282" s="166">
        <v>0</v>
      </c>
      <c r="AG282" s="166"/>
      <c r="AH282" s="166"/>
      <c r="AI282" s="166"/>
      <c r="AJ282" s="166"/>
      <c r="AK282" s="166"/>
      <c r="AL282" s="166"/>
      <c r="AM282" s="166"/>
      <c r="AN282" s="166"/>
      <c r="AO282" s="166"/>
      <c r="AP282" s="166"/>
      <c r="AQ282" s="166"/>
      <c r="AR282" s="166"/>
      <c r="AS282" s="166"/>
      <c r="AT282" s="166"/>
      <c r="AU282" s="166"/>
      <c r="AV282" s="166"/>
      <c r="AW282" s="166"/>
      <c r="AX282" s="166"/>
      <c r="AY282" s="166"/>
      <c r="AZ282" s="166"/>
      <c r="BA282" s="166"/>
      <c r="BB282" s="166"/>
      <c r="BC282" s="166"/>
      <c r="BD282" s="166"/>
      <c r="BE282" s="166"/>
      <c r="BF282" s="166"/>
      <c r="BG282" s="166"/>
      <c r="BH282" s="166"/>
    </row>
    <row r="283" spans="1:60" outlineLevel="1" x14ac:dyDescent="0.2">
      <c r="A283" s="167"/>
      <c r="B283" s="177"/>
      <c r="C283" s="201" t="s">
        <v>306</v>
      </c>
      <c r="D283" s="180"/>
      <c r="E283" s="185">
        <v>6.51051</v>
      </c>
      <c r="F283" s="190"/>
      <c r="G283" s="190"/>
      <c r="H283" s="190"/>
      <c r="I283" s="190"/>
      <c r="J283" s="190"/>
      <c r="K283" s="190"/>
      <c r="L283" s="190"/>
      <c r="M283" s="190"/>
      <c r="N283" s="190"/>
      <c r="O283" s="190"/>
      <c r="P283" s="190"/>
      <c r="Q283" s="190"/>
      <c r="R283" s="190"/>
      <c r="S283" s="190"/>
      <c r="T283" s="191"/>
      <c r="U283" s="190"/>
      <c r="V283" s="166"/>
      <c r="W283" s="166"/>
      <c r="X283" s="166"/>
      <c r="Y283" s="166"/>
      <c r="Z283" s="166"/>
      <c r="AA283" s="166"/>
      <c r="AB283" s="166"/>
      <c r="AC283" s="166"/>
      <c r="AD283" s="166"/>
      <c r="AE283" s="166" t="s">
        <v>120</v>
      </c>
      <c r="AF283" s="166">
        <v>0</v>
      </c>
      <c r="AG283" s="166"/>
      <c r="AH283" s="166"/>
      <c r="AI283" s="166"/>
      <c r="AJ283" s="166"/>
      <c r="AK283" s="166"/>
      <c r="AL283" s="166"/>
      <c r="AM283" s="166"/>
      <c r="AN283" s="166"/>
      <c r="AO283" s="166"/>
      <c r="AP283" s="166"/>
      <c r="AQ283" s="166"/>
      <c r="AR283" s="166"/>
      <c r="AS283" s="166"/>
      <c r="AT283" s="166"/>
      <c r="AU283" s="166"/>
      <c r="AV283" s="166"/>
      <c r="AW283" s="166"/>
      <c r="AX283" s="166"/>
      <c r="AY283" s="166"/>
      <c r="AZ283" s="166"/>
      <c r="BA283" s="166"/>
      <c r="BB283" s="166"/>
      <c r="BC283" s="166"/>
      <c r="BD283" s="166"/>
      <c r="BE283" s="166"/>
      <c r="BF283" s="166"/>
      <c r="BG283" s="166"/>
      <c r="BH283" s="166"/>
    </row>
    <row r="284" spans="1:60" x14ac:dyDescent="0.2">
      <c r="A284" s="173" t="s">
        <v>113</v>
      </c>
      <c r="B284" s="178" t="s">
        <v>82</v>
      </c>
      <c r="C284" s="203" t="s">
        <v>83</v>
      </c>
      <c r="D284" s="182"/>
      <c r="E284" s="187"/>
      <c r="F284" s="192"/>
      <c r="G284" s="192">
        <f>SUMIF(AE285:AE298,"&lt;&gt;NOR",G285:G298)</f>
        <v>7757.7100000000009</v>
      </c>
      <c r="H284" s="192"/>
      <c r="I284" s="192">
        <f>SUM(I285:I298)</f>
        <v>6211.8</v>
      </c>
      <c r="J284" s="192"/>
      <c r="K284" s="192">
        <f>SUM(K285:K298)</f>
        <v>1545.91</v>
      </c>
      <c r="L284" s="192"/>
      <c r="M284" s="192">
        <f>SUM(M285:M298)</f>
        <v>9386.8291000000008</v>
      </c>
      <c r="N284" s="192"/>
      <c r="O284" s="192">
        <f>SUM(O285:O298)</f>
        <v>0.04</v>
      </c>
      <c r="P284" s="192"/>
      <c r="Q284" s="192">
        <f>SUM(Q285:Q298)</f>
        <v>0</v>
      </c>
      <c r="R284" s="192"/>
      <c r="S284" s="192"/>
      <c r="T284" s="193"/>
      <c r="U284" s="192">
        <f>SUM(U285:U298)</f>
        <v>0</v>
      </c>
      <c r="AE284" t="s">
        <v>114</v>
      </c>
    </row>
    <row r="285" spans="1:60" ht="33.75" outlineLevel="1" x14ac:dyDescent="0.2">
      <c r="A285" s="167">
        <v>23</v>
      </c>
      <c r="B285" s="177" t="s">
        <v>307</v>
      </c>
      <c r="C285" s="200" t="s">
        <v>308</v>
      </c>
      <c r="D285" s="179" t="s">
        <v>157</v>
      </c>
      <c r="E285" s="184">
        <v>4.6399999999999997</v>
      </c>
      <c r="F285" s="190">
        <v>281.35000000000002</v>
      </c>
      <c r="G285" s="190">
        <v>1305.46</v>
      </c>
      <c r="H285" s="190">
        <v>0</v>
      </c>
      <c r="I285" s="190">
        <f>ROUND(E285*H285,2)</f>
        <v>0</v>
      </c>
      <c r="J285" s="190">
        <v>281.35000000000002</v>
      </c>
      <c r="K285" s="190">
        <f>ROUND(E285*J285,2)</f>
        <v>1305.46</v>
      </c>
      <c r="L285" s="190">
        <v>21</v>
      </c>
      <c r="M285" s="190">
        <f>G285*(1+L285/100)</f>
        <v>1579.6066000000001</v>
      </c>
      <c r="N285" s="190">
        <v>2.4299999999999999E-3</v>
      </c>
      <c r="O285" s="190">
        <f>ROUND(E285*N285,2)</f>
        <v>0.01</v>
      </c>
      <c r="P285" s="190">
        <v>0</v>
      </c>
      <c r="Q285" s="190">
        <f>ROUND(E285*P285,2)</f>
        <v>0</v>
      </c>
      <c r="R285" s="190"/>
      <c r="S285" s="190"/>
      <c r="T285" s="191">
        <v>0</v>
      </c>
      <c r="U285" s="190">
        <f>ROUND(E285*T285,2)</f>
        <v>0</v>
      </c>
      <c r="V285" s="166"/>
      <c r="W285" s="166"/>
      <c r="X285" s="166"/>
      <c r="Y285" s="166"/>
      <c r="Z285" s="166"/>
      <c r="AA285" s="166"/>
      <c r="AB285" s="166"/>
      <c r="AC285" s="166"/>
      <c r="AD285" s="166"/>
      <c r="AE285" s="166" t="s">
        <v>194</v>
      </c>
      <c r="AF285" s="166"/>
      <c r="AG285" s="166"/>
      <c r="AH285" s="166"/>
      <c r="AI285" s="166"/>
      <c r="AJ285" s="166"/>
      <c r="AK285" s="166"/>
      <c r="AL285" s="166"/>
      <c r="AM285" s="166"/>
      <c r="AN285" s="166"/>
      <c r="AO285" s="166"/>
      <c r="AP285" s="166"/>
      <c r="AQ285" s="166"/>
      <c r="AR285" s="166"/>
      <c r="AS285" s="166"/>
      <c r="AT285" s="166"/>
      <c r="AU285" s="166"/>
      <c r="AV285" s="166"/>
      <c r="AW285" s="166"/>
      <c r="AX285" s="166"/>
      <c r="AY285" s="166"/>
      <c r="AZ285" s="166"/>
      <c r="BA285" s="166"/>
      <c r="BB285" s="166"/>
      <c r="BC285" s="166"/>
      <c r="BD285" s="166"/>
      <c r="BE285" s="166"/>
      <c r="BF285" s="166"/>
      <c r="BG285" s="166"/>
      <c r="BH285" s="166"/>
    </row>
    <row r="286" spans="1:60" outlineLevel="1" x14ac:dyDescent="0.2">
      <c r="A286" s="167"/>
      <c r="B286" s="177"/>
      <c r="C286" s="201" t="s">
        <v>158</v>
      </c>
      <c r="D286" s="180"/>
      <c r="E286" s="185"/>
      <c r="F286" s="190"/>
      <c r="G286" s="190"/>
      <c r="H286" s="190"/>
      <c r="I286" s="190"/>
      <c r="J286" s="190"/>
      <c r="K286" s="190"/>
      <c r="L286" s="190"/>
      <c r="M286" s="190"/>
      <c r="N286" s="190"/>
      <c r="O286" s="190"/>
      <c r="P286" s="190"/>
      <c r="Q286" s="190"/>
      <c r="R286" s="190"/>
      <c r="S286" s="190"/>
      <c r="T286" s="191"/>
      <c r="U286" s="190"/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 t="s">
        <v>120</v>
      </c>
      <c r="AF286" s="166">
        <v>0</v>
      </c>
      <c r="AG286" s="166"/>
      <c r="AH286" s="166"/>
      <c r="AI286" s="166"/>
      <c r="AJ286" s="166"/>
      <c r="AK286" s="166"/>
      <c r="AL286" s="166"/>
      <c r="AM286" s="166"/>
      <c r="AN286" s="166"/>
      <c r="AO286" s="166"/>
      <c r="AP286" s="166"/>
      <c r="AQ286" s="166"/>
      <c r="AR286" s="166"/>
      <c r="AS286" s="166"/>
      <c r="AT286" s="166"/>
      <c r="AU286" s="166"/>
      <c r="AV286" s="166"/>
      <c r="AW286" s="166"/>
      <c r="AX286" s="166"/>
      <c r="AY286" s="166"/>
      <c r="AZ286" s="166"/>
      <c r="BA286" s="166"/>
      <c r="BB286" s="166"/>
      <c r="BC286" s="166"/>
      <c r="BD286" s="166"/>
      <c r="BE286" s="166"/>
      <c r="BF286" s="166"/>
      <c r="BG286" s="166"/>
      <c r="BH286" s="166"/>
    </row>
    <row r="287" spans="1:60" outlineLevel="1" x14ac:dyDescent="0.2">
      <c r="A287" s="167"/>
      <c r="B287" s="177"/>
      <c r="C287" s="201" t="s">
        <v>159</v>
      </c>
      <c r="D287" s="180"/>
      <c r="E287" s="185">
        <v>2.37</v>
      </c>
      <c r="F287" s="190"/>
      <c r="G287" s="190"/>
      <c r="H287" s="190"/>
      <c r="I287" s="190"/>
      <c r="J287" s="190"/>
      <c r="K287" s="190"/>
      <c r="L287" s="190"/>
      <c r="M287" s="190"/>
      <c r="N287" s="190"/>
      <c r="O287" s="190"/>
      <c r="P287" s="190"/>
      <c r="Q287" s="190"/>
      <c r="R287" s="190"/>
      <c r="S287" s="190"/>
      <c r="T287" s="191"/>
      <c r="U287" s="190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 t="s">
        <v>120</v>
      </c>
      <c r="AF287" s="166">
        <v>0</v>
      </c>
      <c r="AG287" s="166"/>
      <c r="AH287" s="166"/>
      <c r="AI287" s="166"/>
      <c r="AJ287" s="166"/>
      <c r="AK287" s="166"/>
      <c r="AL287" s="166"/>
      <c r="AM287" s="166"/>
      <c r="AN287" s="166"/>
      <c r="AO287" s="166"/>
      <c r="AP287" s="166"/>
      <c r="AQ287" s="166"/>
      <c r="AR287" s="166"/>
      <c r="AS287" s="166"/>
      <c r="AT287" s="166"/>
      <c r="AU287" s="166"/>
      <c r="AV287" s="166"/>
      <c r="AW287" s="166"/>
      <c r="AX287" s="166"/>
      <c r="AY287" s="166"/>
      <c r="AZ287" s="166"/>
      <c r="BA287" s="166"/>
      <c r="BB287" s="166"/>
      <c r="BC287" s="166"/>
      <c r="BD287" s="166"/>
      <c r="BE287" s="166"/>
      <c r="BF287" s="166"/>
      <c r="BG287" s="166"/>
      <c r="BH287" s="166"/>
    </row>
    <row r="288" spans="1:60" outlineLevel="1" x14ac:dyDescent="0.2">
      <c r="A288" s="167"/>
      <c r="B288" s="177"/>
      <c r="C288" s="201" t="s">
        <v>160</v>
      </c>
      <c r="D288" s="180"/>
      <c r="E288" s="185">
        <v>2.27</v>
      </c>
      <c r="F288" s="190"/>
      <c r="G288" s="190"/>
      <c r="H288" s="190"/>
      <c r="I288" s="190"/>
      <c r="J288" s="190"/>
      <c r="K288" s="190"/>
      <c r="L288" s="190"/>
      <c r="M288" s="190"/>
      <c r="N288" s="190"/>
      <c r="O288" s="190"/>
      <c r="P288" s="190"/>
      <c r="Q288" s="190"/>
      <c r="R288" s="190"/>
      <c r="S288" s="190"/>
      <c r="T288" s="191"/>
      <c r="U288" s="190"/>
      <c r="V288" s="166"/>
      <c r="W288" s="166"/>
      <c r="X288" s="166"/>
      <c r="Y288" s="166"/>
      <c r="Z288" s="166"/>
      <c r="AA288" s="166"/>
      <c r="AB288" s="166"/>
      <c r="AC288" s="166"/>
      <c r="AD288" s="166"/>
      <c r="AE288" s="166" t="s">
        <v>120</v>
      </c>
      <c r="AF288" s="166">
        <v>0</v>
      </c>
      <c r="AG288" s="166"/>
      <c r="AH288" s="166"/>
      <c r="AI288" s="166"/>
      <c r="AJ288" s="166"/>
      <c r="AK288" s="166"/>
      <c r="AL288" s="166"/>
      <c r="AM288" s="166"/>
      <c r="AN288" s="166"/>
      <c r="AO288" s="166"/>
      <c r="AP288" s="166"/>
      <c r="AQ288" s="166"/>
      <c r="AR288" s="166"/>
      <c r="AS288" s="166"/>
      <c r="AT288" s="166"/>
      <c r="AU288" s="166"/>
      <c r="AV288" s="166"/>
      <c r="AW288" s="166"/>
      <c r="AX288" s="166"/>
      <c r="AY288" s="166"/>
      <c r="AZ288" s="166"/>
      <c r="BA288" s="166"/>
      <c r="BB288" s="166"/>
      <c r="BC288" s="166"/>
      <c r="BD288" s="166"/>
      <c r="BE288" s="166"/>
      <c r="BF288" s="166"/>
      <c r="BG288" s="166"/>
      <c r="BH288" s="166"/>
    </row>
    <row r="289" spans="1:60" ht="33.75" outlineLevel="1" x14ac:dyDescent="0.2">
      <c r="A289" s="167">
        <v>24</v>
      </c>
      <c r="B289" s="177" t="s">
        <v>309</v>
      </c>
      <c r="C289" s="200" t="s">
        <v>310</v>
      </c>
      <c r="D289" s="179" t="s">
        <v>157</v>
      </c>
      <c r="E289" s="184">
        <v>4.6399999999999997</v>
      </c>
      <c r="F289" s="190">
        <v>39.869999999999997</v>
      </c>
      <c r="G289" s="190">
        <v>185</v>
      </c>
      <c r="H289" s="190">
        <v>0</v>
      </c>
      <c r="I289" s="190">
        <f>ROUND(E289*H289,2)</f>
        <v>0</v>
      </c>
      <c r="J289" s="190">
        <v>39.869999999999997</v>
      </c>
      <c r="K289" s="190">
        <f>ROUND(E289*J289,2)</f>
        <v>185</v>
      </c>
      <c r="L289" s="190">
        <v>21</v>
      </c>
      <c r="M289" s="190">
        <f>G289*(1+L289/100)</f>
        <v>223.85</v>
      </c>
      <c r="N289" s="190">
        <v>0</v>
      </c>
      <c r="O289" s="190">
        <f>ROUND(E289*N289,2)</f>
        <v>0</v>
      </c>
      <c r="P289" s="190">
        <v>0</v>
      </c>
      <c r="Q289" s="190">
        <f>ROUND(E289*P289,2)</f>
        <v>0</v>
      </c>
      <c r="R289" s="190"/>
      <c r="S289" s="190"/>
      <c r="T289" s="191">
        <v>0</v>
      </c>
      <c r="U289" s="190">
        <f>ROUND(E289*T289,2)</f>
        <v>0</v>
      </c>
      <c r="V289" s="166"/>
      <c r="W289" s="166"/>
      <c r="X289" s="166"/>
      <c r="Y289" s="166"/>
      <c r="Z289" s="166"/>
      <c r="AA289" s="166"/>
      <c r="AB289" s="166"/>
      <c r="AC289" s="166"/>
      <c r="AD289" s="166"/>
      <c r="AE289" s="166" t="s">
        <v>194</v>
      </c>
      <c r="AF289" s="166"/>
      <c r="AG289" s="166"/>
      <c r="AH289" s="166"/>
      <c r="AI289" s="166"/>
      <c r="AJ289" s="166"/>
      <c r="AK289" s="166"/>
      <c r="AL289" s="166"/>
      <c r="AM289" s="166"/>
      <c r="AN289" s="166"/>
      <c r="AO289" s="166"/>
      <c r="AP289" s="166"/>
      <c r="AQ289" s="166"/>
      <c r="AR289" s="166"/>
      <c r="AS289" s="166"/>
      <c r="AT289" s="166"/>
      <c r="AU289" s="166"/>
      <c r="AV289" s="166"/>
      <c r="AW289" s="166"/>
      <c r="AX289" s="166"/>
      <c r="AY289" s="166"/>
      <c r="AZ289" s="166"/>
      <c r="BA289" s="166"/>
      <c r="BB289" s="166"/>
      <c r="BC289" s="166"/>
      <c r="BD289" s="166"/>
      <c r="BE289" s="166"/>
      <c r="BF289" s="166"/>
      <c r="BG289" s="166"/>
      <c r="BH289" s="166"/>
    </row>
    <row r="290" spans="1:60" ht="33.75" outlineLevel="1" x14ac:dyDescent="0.2">
      <c r="A290" s="167">
        <v>25</v>
      </c>
      <c r="B290" s="177" t="s">
        <v>311</v>
      </c>
      <c r="C290" s="200" t="s">
        <v>312</v>
      </c>
      <c r="D290" s="179" t="s">
        <v>157</v>
      </c>
      <c r="E290" s="184">
        <v>4.6399999999999997</v>
      </c>
      <c r="F290" s="190">
        <v>8.93</v>
      </c>
      <c r="G290" s="190">
        <v>41.44</v>
      </c>
      <c r="H290" s="190">
        <v>0</v>
      </c>
      <c r="I290" s="190">
        <f>ROUND(E290*H290,2)</f>
        <v>0</v>
      </c>
      <c r="J290" s="190">
        <v>8.93</v>
      </c>
      <c r="K290" s="190">
        <f>ROUND(E290*J290,2)</f>
        <v>41.44</v>
      </c>
      <c r="L290" s="190">
        <v>21</v>
      </c>
      <c r="M290" s="190">
        <f>G290*(1+L290/100)</f>
        <v>50.142399999999995</v>
      </c>
      <c r="N290" s="190">
        <v>1.1999999999999999E-3</v>
      </c>
      <c r="O290" s="190">
        <f>ROUND(E290*N290,2)</f>
        <v>0.01</v>
      </c>
      <c r="P290" s="190">
        <v>0</v>
      </c>
      <c r="Q290" s="190">
        <f>ROUND(E290*P290,2)</f>
        <v>0</v>
      </c>
      <c r="R290" s="190"/>
      <c r="S290" s="190"/>
      <c r="T290" s="191">
        <v>0</v>
      </c>
      <c r="U290" s="190">
        <f>ROUND(E290*T290,2)</f>
        <v>0</v>
      </c>
      <c r="V290" s="166"/>
      <c r="W290" s="166"/>
      <c r="X290" s="166"/>
      <c r="Y290" s="166"/>
      <c r="Z290" s="166"/>
      <c r="AA290" s="166"/>
      <c r="AB290" s="166"/>
      <c r="AC290" s="166"/>
      <c r="AD290" s="166"/>
      <c r="AE290" s="166" t="s">
        <v>194</v>
      </c>
      <c r="AF290" s="166"/>
      <c r="AG290" s="166"/>
      <c r="AH290" s="166"/>
      <c r="AI290" s="166"/>
      <c r="AJ290" s="166"/>
      <c r="AK290" s="166"/>
      <c r="AL290" s="166"/>
      <c r="AM290" s="166"/>
      <c r="AN290" s="166"/>
      <c r="AO290" s="166"/>
      <c r="AP290" s="166"/>
      <c r="AQ290" s="166"/>
      <c r="AR290" s="166"/>
      <c r="AS290" s="166"/>
      <c r="AT290" s="166"/>
      <c r="AU290" s="166"/>
      <c r="AV290" s="166"/>
      <c r="AW290" s="166"/>
      <c r="AX290" s="166"/>
      <c r="AY290" s="166"/>
      <c r="AZ290" s="166"/>
      <c r="BA290" s="166"/>
      <c r="BB290" s="166"/>
      <c r="BC290" s="166"/>
      <c r="BD290" s="166"/>
      <c r="BE290" s="166"/>
      <c r="BF290" s="166"/>
      <c r="BG290" s="166"/>
      <c r="BH290" s="166"/>
    </row>
    <row r="291" spans="1:60" ht="22.5" outlineLevel="1" x14ac:dyDescent="0.2">
      <c r="A291" s="167">
        <v>26</v>
      </c>
      <c r="B291" s="177" t="s">
        <v>313</v>
      </c>
      <c r="C291" s="200" t="s">
        <v>314</v>
      </c>
      <c r="D291" s="179" t="s">
        <v>117</v>
      </c>
      <c r="E291" s="184">
        <v>4.8719999999999999</v>
      </c>
      <c r="F291" s="190">
        <v>1275</v>
      </c>
      <c r="G291" s="190">
        <v>6211.8</v>
      </c>
      <c r="H291" s="190">
        <v>1275</v>
      </c>
      <c r="I291" s="190">
        <f>ROUND(E291*H291,2)</f>
        <v>6211.8</v>
      </c>
      <c r="J291" s="190">
        <v>0</v>
      </c>
      <c r="K291" s="190">
        <f>ROUND(E291*J291,2)</f>
        <v>0</v>
      </c>
      <c r="L291" s="190">
        <v>21</v>
      </c>
      <c r="M291" s="190">
        <f>G291*(1+L291/100)</f>
        <v>7516.2780000000002</v>
      </c>
      <c r="N291" s="190">
        <v>4.4999999999999997E-3</v>
      </c>
      <c r="O291" s="190">
        <f>ROUND(E291*N291,2)</f>
        <v>0.02</v>
      </c>
      <c r="P291" s="190">
        <v>0</v>
      </c>
      <c r="Q291" s="190">
        <f>ROUND(E291*P291,2)</f>
        <v>0</v>
      </c>
      <c r="R291" s="190"/>
      <c r="S291" s="190"/>
      <c r="T291" s="191">
        <v>0</v>
      </c>
      <c r="U291" s="190">
        <f>ROUND(E291*T291,2)</f>
        <v>0</v>
      </c>
      <c r="V291" s="166"/>
      <c r="W291" s="166"/>
      <c r="X291" s="166"/>
      <c r="Y291" s="166"/>
      <c r="Z291" s="166"/>
      <c r="AA291" s="166"/>
      <c r="AB291" s="166"/>
      <c r="AC291" s="166"/>
      <c r="AD291" s="166"/>
      <c r="AE291" s="166" t="s">
        <v>243</v>
      </c>
      <c r="AF291" s="166"/>
      <c r="AG291" s="166"/>
      <c r="AH291" s="166"/>
      <c r="AI291" s="166"/>
      <c r="AJ291" s="166"/>
      <c r="AK291" s="166"/>
      <c r="AL291" s="166"/>
      <c r="AM291" s="166"/>
      <c r="AN291" s="166"/>
      <c r="AO291" s="166"/>
      <c r="AP291" s="166"/>
      <c r="AQ291" s="166"/>
      <c r="AR291" s="166"/>
      <c r="AS291" s="166"/>
      <c r="AT291" s="166"/>
      <c r="AU291" s="166"/>
      <c r="AV291" s="166"/>
      <c r="AW291" s="166"/>
      <c r="AX291" s="166"/>
      <c r="AY291" s="166"/>
      <c r="AZ291" s="166"/>
      <c r="BA291" s="166"/>
      <c r="BB291" s="166"/>
      <c r="BC291" s="166"/>
      <c r="BD291" s="166"/>
      <c r="BE291" s="166"/>
      <c r="BF291" s="166"/>
      <c r="BG291" s="166"/>
      <c r="BH291" s="166"/>
    </row>
    <row r="292" spans="1:60" outlineLevel="1" x14ac:dyDescent="0.2">
      <c r="A292" s="167"/>
      <c r="B292" s="177"/>
      <c r="C292" s="201" t="s">
        <v>158</v>
      </c>
      <c r="D292" s="180"/>
      <c r="E292" s="185"/>
      <c r="F292" s="190"/>
      <c r="G292" s="190"/>
      <c r="H292" s="190"/>
      <c r="I292" s="190"/>
      <c r="J292" s="190"/>
      <c r="K292" s="190"/>
      <c r="L292" s="190"/>
      <c r="M292" s="190"/>
      <c r="N292" s="190"/>
      <c r="O292" s="190"/>
      <c r="P292" s="190"/>
      <c r="Q292" s="190"/>
      <c r="R292" s="190"/>
      <c r="S292" s="190"/>
      <c r="T292" s="191"/>
      <c r="U292" s="190"/>
      <c r="V292" s="166"/>
      <c r="W292" s="166"/>
      <c r="X292" s="166"/>
      <c r="Y292" s="166"/>
      <c r="Z292" s="166"/>
      <c r="AA292" s="166"/>
      <c r="AB292" s="166"/>
      <c r="AC292" s="166"/>
      <c r="AD292" s="166"/>
      <c r="AE292" s="166" t="s">
        <v>120</v>
      </c>
      <c r="AF292" s="166">
        <v>0</v>
      </c>
      <c r="AG292" s="166"/>
      <c r="AH292" s="166"/>
      <c r="AI292" s="166"/>
      <c r="AJ292" s="166"/>
      <c r="AK292" s="166"/>
      <c r="AL292" s="166"/>
      <c r="AM292" s="166"/>
      <c r="AN292" s="166"/>
      <c r="AO292" s="166"/>
      <c r="AP292" s="166"/>
      <c r="AQ292" s="166"/>
      <c r="AR292" s="166"/>
      <c r="AS292" s="166"/>
      <c r="AT292" s="166"/>
      <c r="AU292" s="166"/>
      <c r="AV292" s="166"/>
      <c r="AW292" s="166"/>
      <c r="AX292" s="166"/>
      <c r="AY292" s="166"/>
      <c r="AZ292" s="166"/>
      <c r="BA292" s="166"/>
      <c r="BB292" s="166"/>
      <c r="BC292" s="166"/>
      <c r="BD292" s="166"/>
      <c r="BE292" s="166"/>
      <c r="BF292" s="166"/>
      <c r="BG292" s="166"/>
      <c r="BH292" s="166"/>
    </row>
    <row r="293" spans="1:60" outlineLevel="1" x14ac:dyDescent="0.2">
      <c r="A293" s="167"/>
      <c r="B293" s="177"/>
      <c r="C293" s="201" t="s">
        <v>315</v>
      </c>
      <c r="D293" s="180"/>
      <c r="E293" s="185">
        <v>2.4885000000000002</v>
      </c>
      <c r="F293" s="190"/>
      <c r="G293" s="190"/>
      <c r="H293" s="190"/>
      <c r="I293" s="190"/>
      <c r="J293" s="190"/>
      <c r="K293" s="190"/>
      <c r="L293" s="190"/>
      <c r="M293" s="190"/>
      <c r="N293" s="190"/>
      <c r="O293" s="190"/>
      <c r="P293" s="190"/>
      <c r="Q293" s="190"/>
      <c r="R293" s="190"/>
      <c r="S293" s="190"/>
      <c r="T293" s="191"/>
      <c r="U293" s="190"/>
      <c r="V293" s="166"/>
      <c r="W293" s="166"/>
      <c r="X293" s="166"/>
      <c r="Y293" s="166"/>
      <c r="Z293" s="166"/>
      <c r="AA293" s="166"/>
      <c r="AB293" s="166"/>
      <c r="AC293" s="166"/>
      <c r="AD293" s="166"/>
      <c r="AE293" s="166" t="s">
        <v>120</v>
      </c>
      <c r="AF293" s="166">
        <v>0</v>
      </c>
      <c r="AG293" s="166"/>
      <c r="AH293" s="166"/>
      <c r="AI293" s="166"/>
      <c r="AJ293" s="166"/>
      <c r="AK293" s="166"/>
      <c r="AL293" s="166"/>
      <c r="AM293" s="166"/>
      <c r="AN293" s="166"/>
      <c r="AO293" s="166"/>
      <c r="AP293" s="166"/>
      <c r="AQ293" s="166"/>
      <c r="AR293" s="166"/>
      <c r="AS293" s="166"/>
      <c r="AT293" s="166"/>
      <c r="AU293" s="166"/>
      <c r="AV293" s="166"/>
      <c r="AW293" s="166"/>
      <c r="AX293" s="166"/>
      <c r="AY293" s="166"/>
      <c r="AZ293" s="166"/>
      <c r="BA293" s="166"/>
      <c r="BB293" s="166"/>
      <c r="BC293" s="166"/>
      <c r="BD293" s="166"/>
      <c r="BE293" s="166"/>
      <c r="BF293" s="166"/>
      <c r="BG293" s="166"/>
      <c r="BH293" s="166"/>
    </row>
    <row r="294" spans="1:60" outlineLevel="1" x14ac:dyDescent="0.2">
      <c r="A294" s="167"/>
      <c r="B294" s="177"/>
      <c r="C294" s="201" t="s">
        <v>316</v>
      </c>
      <c r="D294" s="180"/>
      <c r="E294" s="185">
        <v>2.3835000000000002</v>
      </c>
      <c r="F294" s="190"/>
      <c r="G294" s="190"/>
      <c r="H294" s="190"/>
      <c r="I294" s="190"/>
      <c r="J294" s="190"/>
      <c r="K294" s="190"/>
      <c r="L294" s="190"/>
      <c r="M294" s="190"/>
      <c r="N294" s="190"/>
      <c r="O294" s="190"/>
      <c r="P294" s="190"/>
      <c r="Q294" s="190"/>
      <c r="R294" s="190"/>
      <c r="S294" s="190"/>
      <c r="T294" s="191"/>
      <c r="U294" s="190"/>
      <c r="V294" s="166"/>
      <c r="W294" s="166"/>
      <c r="X294" s="166"/>
      <c r="Y294" s="166"/>
      <c r="Z294" s="166"/>
      <c r="AA294" s="166"/>
      <c r="AB294" s="166"/>
      <c r="AC294" s="166"/>
      <c r="AD294" s="166"/>
      <c r="AE294" s="166" t="s">
        <v>120</v>
      </c>
      <c r="AF294" s="166">
        <v>0</v>
      </c>
      <c r="AG294" s="166"/>
      <c r="AH294" s="166"/>
      <c r="AI294" s="166"/>
      <c r="AJ294" s="166"/>
      <c r="AK294" s="166"/>
      <c r="AL294" s="166"/>
      <c r="AM294" s="166"/>
      <c r="AN294" s="166"/>
      <c r="AO294" s="166"/>
      <c r="AP294" s="166"/>
      <c r="AQ294" s="166"/>
      <c r="AR294" s="166"/>
      <c r="AS294" s="166"/>
      <c r="AT294" s="166"/>
      <c r="AU294" s="166"/>
      <c r="AV294" s="166"/>
      <c r="AW294" s="166"/>
      <c r="AX294" s="166"/>
      <c r="AY294" s="166"/>
      <c r="AZ294" s="166"/>
      <c r="BA294" s="166"/>
      <c r="BB294" s="166"/>
      <c r="BC294" s="166"/>
      <c r="BD294" s="166"/>
      <c r="BE294" s="166"/>
      <c r="BF294" s="166"/>
      <c r="BG294" s="166"/>
      <c r="BH294" s="166"/>
    </row>
    <row r="295" spans="1:60" ht="22.5" outlineLevel="1" x14ac:dyDescent="0.2">
      <c r="A295" s="167">
        <v>27</v>
      </c>
      <c r="B295" s="177" t="s">
        <v>317</v>
      </c>
      <c r="C295" s="200" t="s">
        <v>318</v>
      </c>
      <c r="D295" s="179" t="s">
        <v>187</v>
      </c>
      <c r="E295" s="184">
        <v>3.8769999999999999E-2</v>
      </c>
      <c r="F295" s="190">
        <v>361.25</v>
      </c>
      <c r="G295" s="190">
        <v>14.01</v>
      </c>
      <c r="H295" s="190">
        <v>0</v>
      </c>
      <c r="I295" s="190">
        <f>ROUND(E295*H295,2)</f>
        <v>0</v>
      </c>
      <c r="J295" s="190">
        <v>361.25</v>
      </c>
      <c r="K295" s="190">
        <f>ROUND(E295*J295,2)</f>
        <v>14.01</v>
      </c>
      <c r="L295" s="190">
        <v>21</v>
      </c>
      <c r="M295" s="190">
        <f>G295*(1+L295/100)</f>
        <v>16.952099999999998</v>
      </c>
      <c r="N295" s="190">
        <v>0</v>
      </c>
      <c r="O295" s="190">
        <f>ROUND(E295*N295,2)</f>
        <v>0</v>
      </c>
      <c r="P295" s="190">
        <v>0</v>
      </c>
      <c r="Q295" s="190">
        <f>ROUND(E295*P295,2)</f>
        <v>0</v>
      </c>
      <c r="R295" s="190"/>
      <c r="S295" s="190"/>
      <c r="T295" s="191">
        <v>0</v>
      </c>
      <c r="U295" s="190">
        <f>ROUND(E295*T295,2)</f>
        <v>0</v>
      </c>
      <c r="V295" s="166"/>
      <c r="W295" s="166"/>
      <c r="X295" s="166"/>
      <c r="Y295" s="166"/>
      <c r="Z295" s="166"/>
      <c r="AA295" s="166"/>
      <c r="AB295" s="166"/>
      <c r="AC295" s="166"/>
      <c r="AD295" s="166"/>
      <c r="AE295" s="166" t="s">
        <v>188</v>
      </c>
      <c r="AF295" s="166"/>
      <c r="AG295" s="166"/>
      <c r="AH295" s="166"/>
      <c r="AI295" s="166"/>
      <c r="AJ295" s="166"/>
      <c r="AK295" s="166"/>
      <c r="AL295" s="166"/>
      <c r="AM295" s="166"/>
      <c r="AN295" s="166"/>
      <c r="AO295" s="166"/>
      <c r="AP295" s="166"/>
      <c r="AQ295" s="166"/>
      <c r="AR295" s="166"/>
      <c r="AS295" s="166"/>
      <c r="AT295" s="166"/>
      <c r="AU295" s="166"/>
      <c r="AV295" s="166"/>
      <c r="AW295" s="166"/>
      <c r="AX295" s="166"/>
      <c r="AY295" s="166"/>
      <c r="AZ295" s="166"/>
      <c r="BA295" s="166"/>
      <c r="BB295" s="166"/>
      <c r="BC295" s="166"/>
      <c r="BD295" s="166"/>
      <c r="BE295" s="166"/>
      <c r="BF295" s="166"/>
      <c r="BG295" s="166"/>
      <c r="BH295" s="166"/>
    </row>
    <row r="296" spans="1:60" outlineLevel="1" x14ac:dyDescent="0.2">
      <c r="A296" s="167"/>
      <c r="B296" s="177"/>
      <c r="C296" s="201" t="s">
        <v>189</v>
      </c>
      <c r="D296" s="180"/>
      <c r="E296" s="185"/>
      <c r="F296" s="190"/>
      <c r="G296" s="190"/>
      <c r="H296" s="190"/>
      <c r="I296" s="190"/>
      <c r="J296" s="190"/>
      <c r="K296" s="190"/>
      <c r="L296" s="190"/>
      <c r="M296" s="190"/>
      <c r="N296" s="190"/>
      <c r="O296" s="190"/>
      <c r="P296" s="190"/>
      <c r="Q296" s="190"/>
      <c r="R296" s="190"/>
      <c r="S296" s="190"/>
      <c r="T296" s="191"/>
      <c r="U296" s="190"/>
      <c r="V296" s="166"/>
      <c r="W296" s="166"/>
      <c r="X296" s="166"/>
      <c r="Y296" s="166"/>
      <c r="Z296" s="166"/>
      <c r="AA296" s="166"/>
      <c r="AB296" s="166"/>
      <c r="AC296" s="166"/>
      <c r="AD296" s="166"/>
      <c r="AE296" s="166" t="s">
        <v>120</v>
      </c>
      <c r="AF296" s="166">
        <v>0</v>
      </c>
      <c r="AG296" s="166"/>
      <c r="AH296" s="166"/>
      <c r="AI296" s="166"/>
      <c r="AJ296" s="166"/>
      <c r="AK296" s="166"/>
      <c r="AL296" s="166"/>
      <c r="AM296" s="166"/>
      <c r="AN296" s="166"/>
      <c r="AO296" s="166"/>
      <c r="AP296" s="166"/>
      <c r="AQ296" s="166"/>
      <c r="AR296" s="166"/>
      <c r="AS296" s="166"/>
      <c r="AT296" s="166"/>
      <c r="AU296" s="166"/>
      <c r="AV296" s="166"/>
      <c r="AW296" s="166"/>
      <c r="AX296" s="166"/>
      <c r="AY296" s="166"/>
      <c r="AZ296" s="166"/>
      <c r="BA296" s="166"/>
      <c r="BB296" s="166"/>
      <c r="BC296" s="166"/>
      <c r="BD296" s="166"/>
      <c r="BE296" s="166"/>
      <c r="BF296" s="166"/>
      <c r="BG296" s="166"/>
      <c r="BH296" s="166"/>
    </row>
    <row r="297" spans="1:60" outlineLevel="1" x14ac:dyDescent="0.2">
      <c r="A297" s="167"/>
      <c r="B297" s="177"/>
      <c r="C297" s="201" t="s">
        <v>319</v>
      </c>
      <c r="D297" s="180"/>
      <c r="E297" s="185"/>
      <c r="F297" s="190"/>
      <c r="G297" s="190"/>
      <c r="H297" s="190"/>
      <c r="I297" s="190"/>
      <c r="J297" s="190"/>
      <c r="K297" s="190"/>
      <c r="L297" s="190"/>
      <c r="M297" s="190"/>
      <c r="N297" s="190"/>
      <c r="O297" s="190"/>
      <c r="P297" s="190"/>
      <c r="Q297" s="190"/>
      <c r="R297" s="190"/>
      <c r="S297" s="190"/>
      <c r="T297" s="191"/>
      <c r="U297" s="190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 t="s">
        <v>120</v>
      </c>
      <c r="AF297" s="166">
        <v>0</v>
      </c>
      <c r="AG297" s="166"/>
      <c r="AH297" s="166"/>
      <c r="AI297" s="166"/>
      <c r="AJ297" s="166"/>
      <c r="AK297" s="166"/>
      <c r="AL297" s="166"/>
      <c r="AM297" s="166"/>
      <c r="AN297" s="166"/>
      <c r="AO297" s="166"/>
      <c r="AP297" s="166"/>
      <c r="AQ297" s="166"/>
      <c r="AR297" s="166"/>
      <c r="AS297" s="166"/>
      <c r="AT297" s="166"/>
      <c r="AU297" s="166"/>
      <c r="AV297" s="166"/>
      <c r="AW297" s="166"/>
      <c r="AX297" s="166"/>
      <c r="AY297" s="166"/>
      <c r="AZ297" s="166"/>
      <c r="BA297" s="166"/>
      <c r="BB297" s="166"/>
      <c r="BC297" s="166"/>
      <c r="BD297" s="166"/>
      <c r="BE297" s="166"/>
      <c r="BF297" s="166"/>
      <c r="BG297" s="166"/>
      <c r="BH297" s="166"/>
    </row>
    <row r="298" spans="1:60" outlineLevel="1" x14ac:dyDescent="0.2">
      <c r="A298" s="167"/>
      <c r="B298" s="177"/>
      <c r="C298" s="201" t="s">
        <v>320</v>
      </c>
      <c r="D298" s="180"/>
      <c r="E298" s="185">
        <v>3.8769999999999999E-2</v>
      </c>
      <c r="F298" s="190"/>
      <c r="G298" s="190"/>
      <c r="H298" s="190"/>
      <c r="I298" s="190"/>
      <c r="J298" s="190"/>
      <c r="K298" s="190"/>
      <c r="L298" s="190"/>
      <c r="M298" s="190"/>
      <c r="N298" s="190"/>
      <c r="O298" s="190"/>
      <c r="P298" s="190"/>
      <c r="Q298" s="190"/>
      <c r="R298" s="190"/>
      <c r="S298" s="190"/>
      <c r="T298" s="191"/>
      <c r="U298" s="190"/>
      <c r="V298" s="166"/>
      <c r="W298" s="166"/>
      <c r="X298" s="166"/>
      <c r="Y298" s="166"/>
      <c r="Z298" s="166"/>
      <c r="AA298" s="166"/>
      <c r="AB298" s="166"/>
      <c r="AC298" s="166"/>
      <c r="AD298" s="166"/>
      <c r="AE298" s="166" t="s">
        <v>120</v>
      </c>
      <c r="AF298" s="166">
        <v>0</v>
      </c>
      <c r="AG298" s="166"/>
      <c r="AH298" s="166"/>
      <c r="AI298" s="166"/>
      <c r="AJ298" s="166"/>
      <c r="AK298" s="166"/>
      <c r="AL298" s="166"/>
      <c r="AM298" s="166"/>
      <c r="AN298" s="166"/>
      <c r="AO298" s="166"/>
      <c r="AP298" s="166"/>
      <c r="AQ298" s="166"/>
      <c r="AR298" s="166"/>
      <c r="AS298" s="166"/>
      <c r="AT298" s="166"/>
      <c r="AU298" s="166"/>
      <c r="AV298" s="166"/>
      <c r="AW298" s="166"/>
      <c r="AX298" s="166"/>
      <c r="AY298" s="166"/>
      <c r="AZ298" s="166"/>
      <c r="BA298" s="166"/>
      <c r="BB298" s="166"/>
      <c r="BC298" s="166"/>
      <c r="BD298" s="166"/>
      <c r="BE298" s="166"/>
      <c r="BF298" s="166"/>
      <c r="BG298" s="166"/>
      <c r="BH298" s="166"/>
    </row>
    <row r="299" spans="1:60" x14ac:dyDescent="0.2">
      <c r="A299" s="173" t="s">
        <v>113</v>
      </c>
      <c r="B299" s="178" t="s">
        <v>84</v>
      </c>
      <c r="C299" s="203" t="s">
        <v>85</v>
      </c>
      <c r="D299" s="182"/>
      <c r="E299" s="187"/>
      <c r="F299" s="192"/>
      <c r="G299" s="192">
        <f>SUMIF(AE300:AE333,"&lt;&gt;NOR",G300:G333)</f>
        <v>2202.5699999999997</v>
      </c>
      <c r="H299" s="192"/>
      <c r="I299" s="192">
        <f>SUM(I300:I333)</f>
        <v>0</v>
      </c>
      <c r="J299" s="192"/>
      <c r="K299" s="192">
        <f>SUM(K300:K333)</f>
        <v>2202.5699999999997</v>
      </c>
      <c r="L299" s="192"/>
      <c r="M299" s="192">
        <f>SUM(M300:M333)</f>
        <v>2665.1097000000009</v>
      </c>
      <c r="N299" s="192"/>
      <c r="O299" s="192">
        <f>SUM(O300:O333)</f>
        <v>0.11</v>
      </c>
      <c r="P299" s="192"/>
      <c r="Q299" s="192">
        <f>SUM(Q300:Q333)</f>
        <v>0</v>
      </c>
      <c r="R299" s="192"/>
      <c r="S299" s="192"/>
      <c r="T299" s="193"/>
      <c r="U299" s="192">
        <f>SUM(U300:U333)</f>
        <v>0</v>
      </c>
      <c r="AE299" t="s">
        <v>114</v>
      </c>
    </row>
    <row r="300" spans="1:60" ht="22.5" outlineLevel="1" x14ac:dyDescent="0.2">
      <c r="A300" s="167">
        <v>28</v>
      </c>
      <c r="B300" s="177" t="s">
        <v>321</v>
      </c>
      <c r="C300" s="200" t="s">
        <v>322</v>
      </c>
      <c r="D300" s="179" t="s">
        <v>157</v>
      </c>
      <c r="E300" s="184">
        <v>-45.58</v>
      </c>
      <c r="F300" s="190">
        <v>127.5</v>
      </c>
      <c r="G300" s="190">
        <v>-5811.45</v>
      </c>
      <c r="H300" s="190">
        <v>0</v>
      </c>
      <c r="I300" s="190">
        <f>ROUND(E300*H300,2)</f>
        <v>0</v>
      </c>
      <c r="J300" s="190">
        <v>127.5</v>
      </c>
      <c r="K300" s="190">
        <f>ROUND(E300*J300,2)</f>
        <v>-5811.45</v>
      </c>
      <c r="L300" s="190">
        <v>21</v>
      </c>
      <c r="M300" s="190">
        <f>G300*(1+L300/100)</f>
        <v>-7031.8544999999995</v>
      </c>
      <c r="N300" s="190">
        <v>0</v>
      </c>
      <c r="O300" s="190">
        <f>ROUND(E300*N300,2)</f>
        <v>0</v>
      </c>
      <c r="P300" s="190">
        <v>0</v>
      </c>
      <c r="Q300" s="190">
        <f>ROUND(E300*P300,2)</f>
        <v>0</v>
      </c>
      <c r="R300" s="190"/>
      <c r="S300" s="190"/>
      <c r="T300" s="191">
        <v>0</v>
      </c>
      <c r="U300" s="190">
        <f>ROUND(E300*T300,2)</f>
        <v>0</v>
      </c>
      <c r="V300" s="166"/>
      <c r="W300" s="166"/>
      <c r="X300" s="166"/>
      <c r="Y300" s="166"/>
      <c r="Z300" s="166"/>
      <c r="AA300" s="166"/>
      <c r="AB300" s="166"/>
      <c r="AC300" s="166"/>
      <c r="AD300" s="166"/>
      <c r="AE300" s="166" t="s">
        <v>194</v>
      </c>
      <c r="AF300" s="166"/>
      <c r="AG300" s="166"/>
      <c r="AH300" s="166"/>
      <c r="AI300" s="166"/>
      <c r="AJ300" s="166"/>
      <c r="AK300" s="166"/>
      <c r="AL300" s="166"/>
      <c r="AM300" s="166"/>
      <c r="AN300" s="166"/>
      <c r="AO300" s="166"/>
      <c r="AP300" s="166"/>
      <c r="AQ300" s="166"/>
      <c r="AR300" s="166"/>
      <c r="AS300" s="166"/>
      <c r="AT300" s="166"/>
      <c r="AU300" s="166"/>
      <c r="AV300" s="166"/>
      <c r="AW300" s="166"/>
      <c r="AX300" s="166"/>
      <c r="AY300" s="166"/>
      <c r="AZ300" s="166"/>
      <c r="BA300" s="166"/>
      <c r="BB300" s="166"/>
      <c r="BC300" s="166"/>
      <c r="BD300" s="166"/>
      <c r="BE300" s="166"/>
      <c r="BF300" s="166"/>
      <c r="BG300" s="166"/>
      <c r="BH300" s="166"/>
    </row>
    <row r="301" spans="1:60" outlineLevel="1" x14ac:dyDescent="0.2">
      <c r="A301" s="167"/>
      <c r="B301" s="177"/>
      <c r="C301" s="201" t="s">
        <v>323</v>
      </c>
      <c r="D301" s="180"/>
      <c r="E301" s="185"/>
      <c r="F301" s="190"/>
      <c r="G301" s="190"/>
      <c r="H301" s="190"/>
      <c r="I301" s="190"/>
      <c r="J301" s="190"/>
      <c r="K301" s="190"/>
      <c r="L301" s="190"/>
      <c r="M301" s="190"/>
      <c r="N301" s="190"/>
      <c r="O301" s="190"/>
      <c r="P301" s="190"/>
      <c r="Q301" s="190"/>
      <c r="R301" s="190"/>
      <c r="S301" s="190"/>
      <c r="T301" s="191"/>
      <c r="U301" s="190"/>
      <c r="V301" s="166"/>
      <c r="W301" s="166"/>
      <c r="X301" s="166"/>
      <c r="Y301" s="166"/>
      <c r="Z301" s="166"/>
      <c r="AA301" s="166"/>
      <c r="AB301" s="166"/>
      <c r="AC301" s="166"/>
      <c r="AD301" s="166"/>
      <c r="AE301" s="166" t="s">
        <v>120</v>
      </c>
      <c r="AF301" s="166">
        <v>0</v>
      </c>
      <c r="AG301" s="166"/>
      <c r="AH301" s="166"/>
      <c r="AI301" s="166"/>
      <c r="AJ301" s="166"/>
      <c r="AK301" s="166"/>
      <c r="AL301" s="166"/>
      <c r="AM301" s="166"/>
      <c r="AN301" s="166"/>
      <c r="AO301" s="166"/>
      <c r="AP301" s="166"/>
      <c r="AQ301" s="166"/>
      <c r="AR301" s="166"/>
      <c r="AS301" s="166"/>
      <c r="AT301" s="166"/>
      <c r="AU301" s="166"/>
      <c r="AV301" s="166"/>
      <c r="AW301" s="166"/>
      <c r="AX301" s="166"/>
      <c r="AY301" s="166"/>
      <c r="AZ301" s="166"/>
      <c r="BA301" s="166"/>
      <c r="BB301" s="166"/>
      <c r="BC301" s="166"/>
      <c r="BD301" s="166"/>
      <c r="BE301" s="166"/>
      <c r="BF301" s="166"/>
      <c r="BG301" s="166"/>
      <c r="BH301" s="166"/>
    </row>
    <row r="302" spans="1:60" outlineLevel="1" x14ac:dyDescent="0.2">
      <c r="A302" s="167"/>
      <c r="B302" s="177"/>
      <c r="C302" s="201" t="s">
        <v>119</v>
      </c>
      <c r="D302" s="180"/>
      <c r="E302" s="185"/>
      <c r="F302" s="190"/>
      <c r="G302" s="190"/>
      <c r="H302" s="190"/>
      <c r="I302" s="190"/>
      <c r="J302" s="190"/>
      <c r="K302" s="190"/>
      <c r="L302" s="190"/>
      <c r="M302" s="190"/>
      <c r="N302" s="190"/>
      <c r="O302" s="190"/>
      <c r="P302" s="190"/>
      <c r="Q302" s="190"/>
      <c r="R302" s="190"/>
      <c r="S302" s="190"/>
      <c r="T302" s="191"/>
      <c r="U302" s="190"/>
      <c r="V302" s="166"/>
      <c r="W302" s="166"/>
      <c r="X302" s="166"/>
      <c r="Y302" s="166"/>
      <c r="Z302" s="166"/>
      <c r="AA302" s="166"/>
      <c r="AB302" s="166"/>
      <c r="AC302" s="166"/>
      <c r="AD302" s="166"/>
      <c r="AE302" s="166" t="s">
        <v>120</v>
      </c>
      <c r="AF302" s="166">
        <v>0</v>
      </c>
      <c r="AG302" s="166"/>
      <c r="AH302" s="166"/>
      <c r="AI302" s="166"/>
      <c r="AJ302" s="166"/>
      <c r="AK302" s="166"/>
      <c r="AL302" s="166"/>
      <c r="AM302" s="166"/>
      <c r="AN302" s="166"/>
      <c r="AO302" s="166"/>
      <c r="AP302" s="166"/>
      <c r="AQ302" s="166"/>
      <c r="AR302" s="166"/>
      <c r="AS302" s="166"/>
      <c r="AT302" s="166"/>
      <c r="AU302" s="166"/>
      <c r="AV302" s="166"/>
      <c r="AW302" s="166"/>
      <c r="AX302" s="166"/>
      <c r="AY302" s="166"/>
      <c r="AZ302" s="166"/>
      <c r="BA302" s="166"/>
      <c r="BB302" s="166"/>
      <c r="BC302" s="166"/>
      <c r="BD302" s="166"/>
      <c r="BE302" s="166"/>
      <c r="BF302" s="166"/>
      <c r="BG302" s="166"/>
      <c r="BH302" s="166"/>
    </row>
    <row r="303" spans="1:60" outlineLevel="1" x14ac:dyDescent="0.2">
      <c r="A303" s="167"/>
      <c r="B303" s="177"/>
      <c r="C303" s="201" t="s">
        <v>122</v>
      </c>
      <c r="D303" s="180"/>
      <c r="E303" s="185"/>
      <c r="F303" s="190"/>
      <c r="G303" s="190"/>
      <c r="H303" s="190"/>
      <c r="I303" s="190"/>
      <c r="J303" s="190"/>
      <c r="K303" s="190"/>
      <c r="L303" s="190"/>
      <c r="M303" s="190"/>
      <c r="N303" s="190"/>
      <c r="O303" s="190"/>
      <c r="P303" s="190"/>
      <c r="Q303" s="190"/>
      <c r="R303" s="190"/>
      <c r="S303" s="190"/>
      <c r="T303" s="191"/>
      <c r="U303" s="190"/>
      <c r="V303" s="166"/>
      <c r="W303" s="166"/>
      <c r="X303" s="166"/>
      <c r="Y303" s="166"/>
      <c r="Z303" s="166"/>
      <c r="AA303" s="166"/>
      <c r="AB303" s="166"/>
      <c r="AC303" s="166"/>
      <c r="AD303" s="166"/>
      <c r="AE303" s="166" t="s">
        <v>120</v>
      </c>
      <c r="AF303" s="166">
        <v>0</v>
      </c>
      <c r="AG303" s="166"/>
      <c r="AH303" s="166"/>
      <c r="AI303" s="166"/>
      <c r="AJ303" s="166"/>
      <c r="AK303" s="166"/>
      <c r="AL303" s="166"/>
      <c r="AM303" s="166"/>
      <c r="AN303" s="166"/>
      <c r="AO303" s="166"/>
      <c r="AP303" s="166"/>
      <c r="AQ303" s="166"/>
      <c r="AR303" s="166"/>
      <c r="AS303" s="166"/>
      <c r="AT303" s="166"/>
      <c r="AU303" s="166"/>
      <c r="AV303" s="166"/>
      <c r="AW303" s="166"/>
      <c r="AX303" s="166"/>
      <c r="AY303" s="166"/>
      <c r="AZ303" s="166"/>
      <c r="BA303" s="166"/>
      <c r="BB303" s="166"/>
      <c r="BC303" s="166"/>
      <c r="BD303" s="166"/>
      <c r="BE303" s="166"/>
      <c r="BF303" s="166"/>
      <c r="BG303" s="166"/>
      <c r="BH303" s="166"/>
    </row>
    <row r="304" spans="1:60" outlineLevel="1" x14ac:dyDescent="0.2">
      <c r="A304" s="167"/>
      <c r="B304" s="177"/>
      <c r="C304" s="201" t="s">
        <v>205</v>
      </c>
      <c r="D304" s="180"/>
      <c r="E304" s="185">
        <v>-17.61</v>
      </c>
      <c r="F304" s="190"/>
      <c r="G304" s="190"/>
      <c r="H304" s="190"/>
      <c r="I304" s="190"/>
      <c r="J304" s="190"/>
      <c r="K304" s="190"/>
      <c r="L304" s="190"/>
      <c r="M304" s="190"/>
      <c r="N304" s="190"/>
      <c r="O304" s="190"/>
      <c r="P304" s="190"/>
      <c r="Q304" s="190"/>
      <c r="R304" s="190"/>
      <c r="S304" s="190"/>
      <c r="T304" s="191"/>
      <c r="U304" s="190"/>
      <c r="V304" s="166"/>
      <c r="W304" s="166"/>
      <c r="X304" s="166"/>
      <c r="Y304" s="166"/>
      <c r="Z304" s="166"/>
      <c r="AA304" s="166"/>
      <c r="AB304" s="166"/>
      <c r="AC304" s="166"/>
      <c r="AD304" s="166"/>
      <c r="AE304" s="166" t="s">
        <v>120</v>
      </c>
      <c r="AF304" s="166">
        <v>0</v>
      </c>
      <c r="AG304" s="166"/>
      <c r="AH304" s="166"/>
      <c r="AI304" s="166"/>
      <c r="AJ304" s="166"/>
      <c r="AK304" s="166"/>
      <c r="AL304" s="166"/>
      <c r="AM304" s="166"/>
      <c r="AN304" s="166"/>
      <c r="AO304" s="166"/>
      <c r="AP304" s="166"/>
      <c r="AQ304" s="166"/>
      <c r="AR304" s="166"/>
      <c r="AS304" s="166"/>
      <c r="AT304" s="166"/>
      <c r="AU304" s="166"/>
      <c r="AV304" s="166"/>
      <c r="AW304" s="166"/>
      <c r="AX304" s="166"/>
      <c r="AY304" s="166"/>
      <c r="AZ304" s="166"/>
      <c r="BA304" s="166"/>
      <c r="BB304" s="166"/>
      <c r="BC304" s="166"/>
      <c r="BD304" s="166"/>
      <c r="BE304" s="166"/>
      <c r="BF304" s="166"/>
      <c r="BG304" s="166"/>
      <c r="BH304" s="166"/>
    </row>
    <row r="305" spans="1:60" outlineLevel="1" x14ac:dyDescent="0.2">
      <c r="A305" s="167"/>
      <c r="B305" s="177"/>
      <c r="C305" s="201" t="s">
        <v>207</v>
      </c>
      <c r="D305" s="180"/>
      <c r="E305" s="185">
        <v>-17.62</v>
      </c>
      <c r="F305" s="190"/>
      <c r="G305" s="190"/>
      <c r="H305" s="190"/>
      <c r="I305" s="190"/>
      <c r="J305" s="190"/>
      <c r="K305" s="190"/>
      <c r="L305" s="190"/>
      <c r="M305" s="190"/>
      <c r="N305" s="190"/>
      <c r="O305" s="190"/>
      <c r="P305" s="190"/>
      <c r="Q305" s="190"/>
      <c r="R305" s="190"/>
      <c r="S305" s="190"/>
      <c r="T305" s="191"/>
      <c r="U305" s="190"/>
      <c r="V305" s="166"/>
      <c r="W305" s="166"/>
      <c r="X305" s="166"/>
      <c r="Y305" s="166"/>
      <c r="Z305" s="166"/>
      <c r="AA305" s="166"/>
      <c r="AB305" s="166"/>
      <c r="AC305" s="166"/>
      <c r="AD305" s="166"/>
      <c r="AE305" s="166" t="s">
        <v>120</v>
      </c>
      <c r="AF305" s="166">
        <v>0</v>
      </c>
      <c r="AG305" s="166"/>
      <c r="AH305" s="166"/>
      <c r="AI305" s="166"/>
      <c r="AJ305" s="166"/>
      <c r="AK305" s="166"/>
      <c r="AL305" s="166"/>
      <c r="AM305" s="166"/>
      <c r="AN305" s="166"/>
      <c r="AO305" s="166"/>
      <c r="AP305" s="166"/>
      <c r="AQ305" s="166"/>
      <c r="AR305" s="166"/>
      <c r="AS305" s="166"/>
      <c r="AT305" s="166"/>
      <c r="AU305" s="166"/>
      <c r="AV305" s="166"/>
      <c r="AW305" s="166"/>
      <c r="AX305" s="166"/>
      <c r="AY305" s="166"/>
      <c r="AZ305" s="166"/>
      <c r="BA305" s="166"/>
      <c r="BB305" s="166"/>
      <c r="BC305" s="166"/>
      <c r="BD305" s="166"/>
      <c r="BE305" s="166"/>
      <c r="BF305" s="166"/>
      <c r="BG305" s="166"/>
      <c r="BH305" s="166"/>
    </row>
    <row r="306" spans="1:60" outlineLevel="1" x14ac:dyDescent="0.2">
      <c r="A306" s="167"/>
      <c r="B306" s="177"/>
      <c r="C306" s="202" t="s">
        <v>125</v>
      </c>
      <c r="D306" s="181"/>
      <c r="E306" s="186">
        <v>-35.229999999999997</v>
      </c>
      <c r="F306" s="190"/>
      <c r="G306" s="190"/>
      <c r="H306" s="190"/>
      <c r="I306" s="190"/>
      <c r="J306" s="190"/>
      <c r="K306" s="190"/>
      <c r="L306" s="190"/>
      <c r="M306" s="190"/>
      <c r="N306" s="190"/>
      <c r="O306" s="190"/>
      <c r="P306" s="190"/>
      <c r="Q306" s="190"/>
      <c r="R306" s="190"/>
      <c r="S306" s="190"/>
      <c r="T306" s="191"/>
      <c r="U306" s="190"/>
      <c r="V306" s="166"/>
      <c r="W306" s="166"/>
      <c r="X306" s="166"/>
      <c r="Y306" s="166"/>
      <c r="Z306" s="166"/>
      <c r="AA306" s="166"/>
      <c r="AB306" s="166"/>
      <c r="AC306" s="166"/>
      <c r="AD306" s="166"/>
      <c r="AE306" s="166" t="s">
        <v>120</v>
      </c>
      <c r="AF306" s="166">
        <v>1</v>
      </c>
      <c r="AG306" s="166"/>
      <c r="AH306" s="166"/>
      <c r="AI306" s="166"/>
      <c r="AJ306" s="166"/>
      <c r="AK306" s="166"/>
      <c r="AL306" s="166"/>
      <c r="AM306" s="166"/>
      <c r="AN306" s="166"/>
      <c r="AO306" s="166"/>
      <c r="AP306" s="166"/>
      <c r="AQ306" s="166"/>
      <c r="AR306" s="166"/>
      <c r="AS306" s="166"/>
      <c r="AT306" s="166"/>
      <c r="AU306" s="166"/>
      <c r="AV306" s="166"/>
      <c r="AW306" s="166"/>
      <c r="AX306" s="166"/>
      <c r="AY306" s="166"/>
      <c r="AZ306" s="166"/>
      <c r="BA306" s="166"/>
      <c r="BB306" s="166"/>
      <c r="BC306" s="166"/>
      <c r="BD306" s="166"/>
      <c r="BE306" s="166"/>
      <c r="BF306" s="166"/>
      <c r="BG306" s="166"/>
      <c r="BH306" s="166"/>
    </row>
    <row r="307" spans="1:60" outlineLevel="1" x14ac:dyDescent="0.2">
      <c r="A307" s="167"/>
      <c r="B307" s="177"/>
      <c r="C307" s="201" t="s">
        <v>126</v>
      </c>
      <c r="D307" s="180"/>
      <c r="E307" s="185"/>
      <c r="F307" s="190"/>
      <c r="G307" s="190"/>
      <c r="H307" s="190"/>
      <c r="I307" s="190"/>
      <c r="J307" s="190"/>
      <c r="K307" s="190"/>
      <c r="L307" s="190"/>
      <c r="M307" s="190"/>
      <c r="N307" s="190"/>
      <c r="O307" s="190"/>
      <c r="P307" s="190"/>
      <c r="Q307" s="190"/>
      <c r="R307" s="190"/>
      <c r="S307" s="190"/>
      <c r="T307" s="191"/>
      <c r="U307" s="190"/>
      <c r="V307" s="166"/>
      <c r="W307" s="166"/>
      <c r="X307" s="166"/>
      <c r="Y307" s="166"/>
      <c r="Z307" s="166"/>
      <c r="AA307" s="166"/>
      <c r="AB307" s="166"/>
      <c r="AC307" s="166"/>
      <c r="AD307" s="166"/>
      <c r="AE307" s="166" t="s">
        <v>120</v>
      </c>
      <c r="AF307" s="166">
        <v>0</v>
      </c>
      <c r="AG307" s="166"/>
      <c r="AH307" s="166"/>
      <c r="AI307" s="166"/>
      <c r="AJ307" s="166"/>
      <c r="AK307" s="166"/>
      <c r="AL307" s="166"/>
      <c r="AM307" s="166"/>
      <c r="AN307" s="166"/>
      <c r="AO307" s="166"/>
      <c r="AP307" s="166"/>
      <c r="AQ307" s="166"/>
      <c r="AR307" s="166"/>
      <c r="AS307" s="166"/>
      <c r="AT307" s="166"/>
      <c r="AU307" s="166"/>
      <c r="AV307" s="166"/>
      <c r="AW307" s="166"/>
      <c r="AX307" s="166"/>
      <c r="AY307" s="166"/>
      <c r="AZ307" s="166"/>
      <c r="BA307" s="166"/>
      <c r="BB307" s="166"/>
      <c r="BC307" s="166"/>
      <c r="BD307" s="166"/>
      <c r="BE307" s="166"/>
      <c r="BF307" s="166"/>
      <c r="BG307" s="166"/>
      <c r="BH307" s="166"/>
    </row>
    <row r="308" spans="1:60" outlineLevel="1" x14ac:dyDescent="0.2">
      <c r="A308" s="167"/>
      <c r="B308" s="177"/>
      <c r="C308" s="201" t="s">
        <v>206</v>
      </c>
      <c r="D308" s="180"/>
      <c r="E308" s="185">
        <v>-10.35</v>
      </c>
      <c r="F308" s="190"/>
      <c r="G308" s="190"/>
      <c r="H308" s="190"/>
      <c r="I308" s="190"/>
      <c r="J308" s="190"/>
      <c r="K308" s="190"/>
      <c r="L308" s="190"/>
      <c r="M308" s="190"/>
      <c r="N308" s="190"/>
      <c r="O308" s="190"/>
      <c r="P308" s="190"/>
      <c r="Q308" s="190"/>
      <c r="R308" s="190"/>
      <c r="S308" s="190"/>
      <c r="T308" s="191"/>
      <c r="U308" s="190"/>
      <c r="V308" s="166"/>
      <c r="W308" s="166"/>
      <c r="X308" s="166"/>
      <c r="Y308" s="166"/>
      <c r="Z308" s="166"/>
      <c r="AA308" s="166"/>
      <c r="AB308" s="166"/>
      <c r="AC308" s="166"/>
      <c r="AD308" s="166"/>
      <c r="AE308" s="166" t="s">
        <v>120</v>
      </c>
      <c r="AF308" s="166">
        <v>0</v>
      </c>
      <c r="AG308" s="166"/>
      <c r="AH308" s="166"/>
      <c r="AI308" s="166"/>
      <c r="AJ308" s="166"/>
      <c r="AK308" s="166"/>
      <c r="AL308" s="166"/>
      <c r="AM308" s="166"/>
      <c r="AN308" s="166"/>
      <c r="AO308" s="166"/>
      <c r="AP308" s="166"/>
      <c r="AQ308" s="166"/>
      <c r="AR308" s="166"/>
      <c r="AS308" s="166"/>
      <c r="AT308" s="166"/>
      <c r="AU308" s="166"/>
      <c r="AV308" s="166"/>
      <c r="AW308" s="166"/>
      <c r="AX308" s="166"/>
      <c r="AY308" s="166"/>
      <c r="AZ308" s="166"/>
      <c r="BA308" s="166"/>
      <c r="BB308" s="166"/>
      <c r="BC308" s="166"/>
      <c r="BD308" s="166"/>
      <c r="BE308" s="166"/>
      <c r="BF308" s="166"/>
      <c r="BG308" s="166"/>
      <c r="BH308" s="166"/>
    </row>
    <row r="309" spans="1:60" outlineLevel="1" x14ac:dyDescent="0.2">
      <c r="A309" s="167"/>
      <c r="B309" s="177"/>
      <c r="C309" s="202" t="s">
        <v>125</v>
      </c>
      <c r="D309" s="181"/>
      <c r="E309" s="186">
        <v>-10.35</v>
      </c>
      <c r="F309" s="190"/>
      <c r="G309" s="190"/>
      <c r="H309" s="190"/>
      <c r="I309" s="190"/>
      <c r="J309" s="190"/>
      <c r="K309" s="190"/>
      <c r="L309" s="190"/>
      <c r="M309" s="190"/>
      <c r="N309" s="190"/>
      <c r="O309" s="190"/>
      <c r="P309" s="190"/>
      <c r="Q309" s="190"/>
      <c r="R309" s="190"/>
      <c r="S309" s="190"/>
      <c r="T309" s="191"/>
      <c r="U309" s="190"/>
      <c r="V309" s="166"/>
      <c r="W309" s="166"/>
      <c r="X309" s="166"/>
      <c r="Y309" s="166"/>
      <c r="Z309" s="166"/>
      <c r="AA309" s="166"/>
      <c r="AB309" s="166"/>
      <c r="AC309" s="166"/>
      <c r="AD309" s="166"/>
      <c r="AE309" s="166" t="s">
        <v>120</v>
      </c>
      <c r="AF309" s="166">
        <v>1</v>
      </c>
      <c r="AG309" s="166"/>
      <c r="AH309" s="166"/>
      <c r="AI309" s="166"/>
      <c r="AJ309" s="166"/>
      <c r="AK309" s="166"/>
      <c r="AL309" s="166"/>
      <c r="AM309" s="166"/>
      <c r="AN309" s="166"/>
      <c r="AO309" s="166"/>
      <c r="AP309" s="166"/>
      <c r="AQ309" s="166"/>
      <c r="AR309" s="166"/>
      <c r="AS309" s="166"/>
      <c r="AT309" s="166"/>
      <c r="AU309" s="166"/>
      <c r="AV309" s="166"/>
      <c r="AW309" s="166"/>
      <c r="AX309" s="166"/>
      <c r="AY309" s="166"/>
      <c r="AZ309" s="166"/>
      <c r="BA309" s="166"/>
      <c r="BB309" s="166"/>
      <c r="BC309" s="166"/>
      <c r="BD309" s="166"/>
      <c r="BE309" s="166"/>
      <c r="BF309" s="166"/>
      <c r="BG309" s="166"/>
      <c r="BH309" s="166"/>
    </row>
    <row r="310" spans="1:60" outlineLevel="1" x14ac:dyDescent="0.2">
      <c r="A310" s="167">
        <v>29</v>
      </c>
      <c r="B310" s="177" t="s">
        <v>324</v>
      </c>
      <c r="C310" s="200" t="s">
        <v>325</v>
      </c>
      <c r="D310" s="179" t="s">
        <v>157</v>
      </c>
      <c r="E310" s="184">
        <v>-45.58</v>
      </c>
      <c r="F310" s="190">
        <v>132.6</v>
      </c>
      <c r="G310" s="190">
        <v>-6043.91</v>
      </c>
      <c r="H310" s="190">
        <v>0</v>
      </c>
      <c r="I310" s="190">
        <f>ROUND(E310*H310,2)</f>
        <v>0</v>
      </c>
      <c r="J310" s="190">
        <v>132.6</v>
      </c>
      <c r="K310" s="190">
        <f>ROUND(E310*J310,2)</f>
        <v>-6043.91</v>
      </c>
      <c r="L310" s="190">
        <v>21</v>
      </c>
      <c r="M310" s="190">
        <f>G310*(1+L310/100)</f>
        <v>-7313.1310999999996</v>
      </c>
      <c r="N310" s="190">
        <v>1.0000000000000001E-5</v>
      </c>
      <c r="O310" s="190">
        <f>ROUND(E310*N310,2)</f>
        <v>0</v>
      </c>
      <c r="P310" s="190">
        <v>0</v>
      </c>
      <c r="Q310" s="190">
        <f>ROUND(E310*P310,2)</f>
        <v>0</v>
      </c>
      <c r="R310" s="190"/>
      <c r="S310" s="190"/>
      <c r="T310" s="191">
        <v>0</v>
      </c>
      <c r="U310" s="190">
        <f>ROUND(E310*T310,2)</f>
        <v>0</v>
      </c>
      <c r="V310" s="166"/>
      <c r="W310" s="166"/>
      <c r="X310" s="166"/>
      <c r="Y310" s="166"/>
      <c r="Z310" s="166"/>
      <c r="AA310" s="166"/>
      <c r="AB310" s="166"/>
      <c r="AC310" s="166"/>
      <c r="AD310" s="166"/>
      <c r="AE310" s="166" t="s">
        <v>194</v>
      </c>
      <c r="AF310" s="166"/>
      <c r="AG310" s="166"/>
      <c r="AH310" s="166"/>
      <c r="AI310" s="166"/>
      <c r="AJ310" s="166"/>
      <c r="AK310" s="166"/>
      <c r="AL310" s="166"/>
      <c r="AM310" s="166"/>
      <c r="AN310" s="166"/>
      <c r="AO310" s="166"/>
      <c r="AP310" s="166"/>
      <c r="AQ310" s="166"/>
      <c r="AR310" s="166"/>
      <c r="AS310" s="166"/>
      <c r="AT310" s="166"/>
      <c r="AU310" s="166"/>
      <c r="AV310" s="166"/>
      <c r="AW310" s="166"/>
      <c r="AX310" s="166"/>
      <c r="AY310" s="166"/>
      <c r="AZ310" s="166"/>
      <c r="BA310" s="166"/>
      <c r="BB310" s="166"/>
      <c r="BC310" s="166"/>
      <c r="BD310" s="166"/>
      <c r="BE310" s="166"/>
      <c r="BF310" s="166"/>
      <c r="BG310" s="166"/>
      <c r="BH310" s="166"/>
    </row>
    <row r="311" spans="1:60" outlineLevel="1" x14ac:dyDescent="0.2">
      <c r="A311" s="167"/>
      <c r="B311" s="177"/>
      <c r="C311" s="201" t="s">
        <v>323</v>
      </c>
      <c r="D311" s="180"/>
      <c r="E311" s="185"/>
      <c r="F311" s="190"/>
      <c r="G311" s="190"/>
      <c r="H311" s="190"/>
      <c r="I311" s="190"/>
      <c r="J311" s="190"/>
      <c r="K311" s="190"/>
      <c r="L311" s="190"/>
      <c r="M311" s="190"/>
      <c r="N311" s="190"/>
      <c r="O311" s="190"/>
      <c r="P311" s="190"/>
      <c r="Q311" s="190"/>
      <c r="R311" s="190"/>
      <c r="S311" s="190"/>
      <c r="T311" s="191"/>
      <c r="U311" s="190"/>
      <c r="V311" s="166"/>
      <c r="W311" s="166"/>
      <c r="X311" s="166"/>
      <c r="Y311" s="166"/>
      <c r="Z311" s="166"/>
      <c r="AA311" s="166"/>
      <c r="AB311" s="166"/>
      <c r="AC311" s="166"/>
      <c r="AD311" s="166"/>
      <c r="AE311" s="166" t="s">
        <v>120</v>
      </c>
      <c r="AF311" s="166">
        <v>0</v>
      </c>
      <c r="AG311" s="166"/>
      <c r="AH311" s="166"/>
      <c r="AI311" s="166"/>
      <c r="AJ311" s="166"/>
      <c r="AK311" s="166"/>
      <c r="AL311" s="166"/>
      <c r="AM311" s="166"/>
      <c r="AN311" s="166"/>
      <c r="AO311" s="166"/>
      <c r="AP311" s="166"/>
      <c r="AQ311" s="166"/>
      <c r="AR311" s="166"/>
      <c r="AS311" s="166"/>
      <c r="AT311" s="166"/>
      <c r="AU311" s="166"/>
      <c r="AV311" s="166"/>
      <c r="AW311" s="166"/>
      <c r="AX311" s="166"/>
      <c r="AY311" s="166"/>
      <c r="AZ311" s="166"/>
      <c r="BA311" s="166"/>
      <c r="BB311" s="166"/>
      <c r="BC311" s="166"/>
      <c r="BD311" s="166"/>
      <c r="BE311" s="166"/>
      <c r="BF311" s="166"/>
      <c r="BG311" s="166"/>
      <c r="BH311" s="166"/>
    </row>
    <row r="312" spans="1:60" outlineLevel="1" x14ac:dyDescent="0.2">
      <c r="A312" s="167"/>
      <c r="B312" s="177"/>
      <c r="C312" s="201" t="s">
        <v>119</v>
      </c>
      <c r="D312" s="180"/>
      <c r="E312" s="185"/>
      <c r="F312" s="190"/>
      <c r="G312" s="190"/>
      <c r="H312" s="190"/>
      <c r="I312" s="190"/>
      <c r="J312" s="190"/>
      <c r="K312" s="190"/>
      <c r="L312" s="190"/>
      <c r="M312" s="190"/>
      <c r="N312" s="190"/>
      <c r="O312" s="190"/>
      <c r="P312" s="190"/>
      <c r="Q312" s="190"/>
      <c r="R312" s="190"/>
      <c r="S312" s="190"/>
      <c r="T312" s="191"/>
      <c r="U312" s="190"/>
      <c r="V312" s="166"/>
      <c r="W312" s="166"/>
      <c r="X312" s="166"/>
      <c r="Y312" s="166"/>
      <c r="Z312" s="166"/>
      <c r="AA312" s="166"/>
      <c r="AB312" s="166"/>
      <c r="AC312" s="166"/>
      <c r="AD312" s="166"/>
      <c r="AE312" s="166" t="s">
        <v>120</v>
      </c>
      <c r="AF312" s="166">
        <v>0</v>
      </c>
      <c r="AG312" s="166"/>
      <c r="AH312" s="166"/>
      <c r="AI312" s="166"/>
      <c r="AJ312" s="166"/>
      <c r="AK312" s="166"/>
      <c r="AL312" s="166"/>
      <c r="AM312" s="166"/>
      <c r="AN312" s="166"/>
      <c r="AO312" s="166"/>
      <c r="AP312" s="166"/>
      <c r="AQ312" s="166"/>
      <c r="AR312" s="166"/>
      <c r="AS312" s="166"/>
      <c r="AT312" s="166"/>
      <c r="AU312" s="166"/>
      <c r="AV312" s="166"/>
      <c r="AW312" s="166"/>
      <c r="AX312" s="166"/>
      <c r="AY312" s="166"/>
      <c r="AZ312" s="166"/>
      <c r="BA312" s="166"/>
      <c r="BB312" s="166"/>
      <c r="BC312" s="166"/>
      <c r="BD312" s="166"/>
      <c r="BE312" s="166"/>
      <c r="BF312" s="166"/>
      <c r="BG312" s="166"/>
      <c r="BH312" s="166"/>
    </row>
    <row r="313" spans="1:60" outlineLevel="1" x14ac:dyDescent="0.2">
      <c r="A313" s="167"/>
      <c r="B313" s="177"/>
      <c r="C313" s="201" t="s">
        <v>122</v>
      </c>
      <c r="D313" s="180"/>
      <c r="E313" s="185"/>
      <c r="F313" s="190"/>
      <c r="G313" s="190"/>
      <c r="H313" s="190"/>
      <c r="I313" s="190"/>
      <c r="J313" s="190"/>
      <c r="K313" s="190"/>
      <c r="L313" s="190"/>
      <c r="M313" s="190"/>
      <c r="N313" s="190"/>
      <c r="O313" s="190"/>
      <c r="P313" s="190"/>
      <c r="Q313" s="190"/>
      <c r="R313" s="190"/>
      <c r="S313" s="190"/>
      <c r="T313" s="191"/>
      <c r="U313" s="190"/>
      <c r="V313" s="166"/>
      <c r="W313" s="166"/>
      <c r="X313" s="166"/>
      <c r="Y313" s="166"/>
      <c r="Z313" s="166"/>
      <c r="AA313" s="166"/>
      <c r="AB313" s="166"/>
      <c r="AC313" s="166"/>
      <c r="AD313" s="166"/>
      <c r="AE313" s="166" t="s">
        <v>120</v>
      </c>
      <c r="AF313" s="166">
        <v>0</v>
      </c>
      <c r="AG313" s="166"/>
      <c r="AH313" s="166"/>
      <c r="AI313" s="166"/>
      <c r="AJ313" s="166"/>
      <c r="AK313" s="166"/>
      <c r="AL313" s="166"/>
      <c r="AM313" s="166"/>
      <c r="AN313" s="166"/>
      <c r="AO313" s="166"/>
      <c r="AP313" s="166"/>
      <c r="AQ313" s="166"/>
      <c r="AR313" s="166"/>
      <c r="AS313" s="166"/>
      <c r="AT313" s="166"/>
      <c r="AU313" s="166"/>
      <c r="AV313" s="166"/>
      <c r="AW313" s="166"/>
      <c r="AX313" s="166"/>
      <c r="AY313" s="166"/>
      <c r="AZ313" s="166"/>
      <c r="BA313" s="166"/>
      <c r="BB313" s="166"/>
      <c r="BC313" s="166"/>
      <c r="BD313" s="166"/>
      <c r="BE313" s="166"/>
      <c r="BF313" s="166"/>
      <c r="BG313" s="166"/>
      <c r="BH313" s="166"/>
    </row>
    <row r="314" spans="1:60" outlineLevel="1" x14ac:dyDescent="0.2">
      <c r="A314" s="167"/>
      <c r="B314" s="177"/>
      <c r="C314" s="201" t="s">
        <v>205</v>
      </c>
      <c r="D314" s="180"/>
      <c r="E314" s="185">
        <v>-17.61</v>
      </c>
      <c r="F314" s="190"/>
      <c r="G314" s="190"/>
      <c r="H314" s="190"/>
      <c r="I314" s="190"/>
      <c r="J314" s="190"/>
      <c r="K314" s="190"/>
      <c r="L314" s="190"/>
      <c r="M314" s="190"/>
      <c r="N314" s="190"/>
      <c r="O314" s="190"/>
      <c r="P314" s="190"/>
      <c r="Q314" s="190"/>
      <c r="R314" s="190"/>
      <c r="S314" s="190"/>
      <c r="T314" s="191"/>
      <c r="U314" s="190"/>
      <c r="V314" s="166"/>
      <c r="W314" s="166"/>
      <c r="X314" s="166"/>
      <c r="Y314" s="166"/>
      <c r="Z314" s="166"/>
      <c r="AA314" s="166"/>
      <c r="AB314" s="166"/>
      <c r="AC314" s="166"/>
      <c r="AD314" s="166"/>
      <c r="AE314" s="166" t="s">
        <v>120</v>
      </c>
      <c r="AF314" s="166">
        <v>0</v>
      </c>
      <c r="AG314" s="166"/>
      <c r="AH314" s="166"/>
      <c r="AI314" s="166"/>
      <c r="AJ314" s="166"/>
      <c r="AK314" s="166"/>
      <c r="AL314" s="166"/>
      <c r="AM314" s="166"/>
      <c r="AN314" s="166"/>
      <c r="AO314" s="166"/>
      <c r="AP314" s="166"/>
      <c r="AQ314" s="166"/>
      <c r="AR314" s="166"/>
      <c r="AS314" s="166"/>
      <c r="AT314" s="166"/>
      <c r="AU314" s="166"/>
      <c r="AV314" s="166"/>
      <c r="AW314" s="166"/>
      <c r="AX314" s="166"/>
      <c r="AY314" s="166"/>
      <c r="AZ314" s="166"/>
      <c r="BA314" s="166"/>
      <c r="BB314" s="166"/>
      <c r="BC314" s="166"/>
      <c r="BD314" s="166"/>
      <c r="BE314" s="166"/>
      <c r="BF314" s="166"/>
      <c r="BG314" s="166"/>
      <c r="BH314" s="166"/>
    </row>
    <row r="315" spans="1:60" outlineLevel="1" x14ac:dyDescent="0.2">
      <c r="A315" s="167"/>
      <c r="B315" s="177"/>
      <c r="C315" s="201" t="s">
        <v>207</v>
      </c>
      <c r="D315" s="180"/>
      <c r="E315" s="185">
        <v>-17.62</v>
      </c>
      <c r="F315" s="190"/>
      <c r="G315" s="190"/>
      <c r="H315" s="190"/>
      <c r="I315" s="190"/>
      <c r="J315" s="190"/>
      <c r="K315" s="190"/>
      <c r="L315" s="190"/>
      <c r="M315" s="190"/>
      <c r="N315" s="190"/>
      <c r="O315" s="190"/>
      <c r="P315" s="190"/>
      <c r="Q315" s="190"/>
      <c r="R315" s="190"/>
      <c r="S315" s="190"/>
      <c r="T315" s="191"/>
      <c r="U315" s="190"/>
      <c r="V315" s="166"/>
      <c r="W315" s="166"/>
      <c r="X315" s="166"/>
      <c r="Y315" s="166"/>
      <c r="Z315" s="166"/>
      <c r="AA315" s="166"/>
      <c r="AB315" s="166"/>
      <c r="AC315" s="166"/>
      <c r="AD315" s="166"/>
      <c r="AE315" s="166" t="s">
        <v>120</v>
      </c>
      <c r="AF315" s="166">
        <v>0</v>
      </c>
      <c r="AG315" s="166"/>
      <c r="AH315" s="166"/>
      <c r="AI315" s="166"/>
      <c r="AJ315" s="166"/>
      <c r="AK315" s="166"/>
      <c r="AL315" s="166"/>
      <c r="AM315" s="166"/>
      <c r="AN315" s="166"/>
      <c r="AO315" s="166"/>
      <c r="AP315" s="166"/>
      <c r="AQ315" s="166"/>
      <c r="AR315" s="166"/>
      <c r="AS315" s="166"/>
      <c r="AT315" s="166"/>
      <c r="AU315" s="166"/>
      <c r="AV315" s="166"/>
      <c r="AW315" s="166"/>
      <c r="AX315" s="166"/>
      <c r="AY315" s="166"/>
      <c r="AZ315" s="166"/>
      <c r="BA315" s="166"/>
      <c r="BB315" s="166"/>
      <c r="BC315" s="166"/>
      <c r="BD315" s="166"/>
      <c r="BE315" s="166"/>
      <c r="BF315" s="166"/>
      <c r="BG315" s="166"/>
      <c r="BH315" s="166"/>
    </row>
    <row r="316" spans="1:60" outlineLevel="1" x14ac:dyDescent="0.2">
      <c r="A316" s="167"/>
      <c r="B316" s="177"/>
      <c r="C316" s="202" t="s">
        <v>125</v>
      </c>
      <c r="D316" s="181"/>
      <c r="E316" s="186">
        <v>-35.229999999999997</v>
      </c>
      <c r="F316" s="190"/>
      <c r="G316" s="190"/>
      <c r="H316" s="190"/>
      <c r="I316" s="190"/>
      <c r="J316" s="190"/>
      <c r="K316" s="190"/>
      <c r="L316" s="190"/>
      <c r="M316" s="190"/>
      <c r="N316" s="190"/>
      <c r="O316" s="190"/>
      <c r="P316" s="190"/>
      <c r="Q316" s="190"/>
      <c r="R316" s="190"/>
      <c r="S316" s="190"/>
      <c r="T316" s="191"/>
      <c r="U316" s="190"/>
      <c r="V316" s="166"/>
      <c r="W316" s="166"/>
      <c r="X316" s="166"/>
      <c r="Y316" s="166"/>
      <c r="Z316" s="166"/>
      <c r="AA316" s="166"/>
      <c r="AB316" s="166"/>
      <c r="AC316" s="166"/>
      <c r="AD316" s="166"/>
      <c r="AE316" s="166" t="s">
        <v>120</v>
      </c>
      <c r="AF316" s="166">
        <v>1</v>
      </c>
      <c r="AG316" s="166"/>
      <c r="AH316" s="166"/>
      <c r="AI316" s="166"/>
      <c r="AJ316" s="166"/>
      <c r="AK316" s="166"/>
      <c r="AL316" s="166"/>
      <c r="AM316" s="166"/>
      <c r="AN316" s="166"/>
      <c r="AO316" s="166"/>
      <c r="AP316" s="166"/>
      <c r="AQ316" s="166"/>
      <c r="AR316" s="166"/>
      <c r="AS316" s="166"/>
      <c r="AT316" s="166"/>
      <c r="AU316" s="166"/>
      <c r="AV316" s="166"/>
      <c r="AW316" s="166"/>
      <c r="AX316" s="166"/>
      <c r="AY316" s="166"/>
      <c r="AZ316" s="166"/>
      <c r="BA316" s="166"/>
      <c r="BB316" s="166"/>
      <c r="BC316" s="166"/>
      <c r="BD316" s="166"/>
      <c r="BE316" s="166"/>
      <c r="BF316" s="166"/>
      <c r="BG316" s="166"/>
      <c r="BH316" s="166"/>
    </row>
    <row r="317" spans="1:60" outlineLevel="1" x14ac:dyDescent="0.2">
      <c r="A317" s="167"/>
      <c r="B317" s="177"/>
      <c r="C317" s="201" t="s">
        <v>126</v>
      </c>
      <c r="D317" s="180"/>
      <c r="E317" s="185"/>
      <c r="F317" s="190"/>
      <c r="G317" s="190"/>
      <c r="H317" s="190"/>
      <c r="I317" s="190"/>
      <c r="J317" s="190"/>
      <c r="K317" s="190"/>
      <c r="L317" s="190"/>
      <c r="M317" s="190"/>
      <c r="N317" s="190"/>
      <c r="O317" s="190"/>
      <c r="P317" s="190"/>
      <c r="Q317" s="190"/>
      <c r="R317" s="190"/>
      <c r="S317" s="190"/>
      <c r="T317" s="191"/>
      <c r="U317" s="190"/>
      <c r="V317" s="166"/>
      <c r="W317" s="166"/>
      <c r="X317" s="166"/>
      <c r="Y317" s="166"/>
      <c r="Z317" s="166"/>
      <c r="AA317" s="166"/>
      <c r="AB317" s="166"/>
      <c r="AC317" s="166"/>
      <c r="AD317" s="166"/>
      <c r="AE317" s="166" t="s">
        <v>120</v>
      </c>
      <c r="AF317" s="166">
        <v>0</v>
      </c>
      <c r="AG317" s="166"/>
      <c r="AH317" s="166"/>
      <c r="AI317" s="166"/>
      <c r="AJ317" s="166"/>
      <c r="AK317" s="166"/>
      <c r="AL317" s="166"/>
      <c r="AM317" s="166"/>
      <c r="AN317" s="166"/>
      <c r="AO317" s="166"/>
      <c r="AP317" s="166"/>
      <c r="AQ317" s="166"/>
      <c r="AR317" s="166"/>
      <c r="AS317" s="166"/>
      <c r="AT317" s="166"/>
      <c r="AU317" s="166"/>
      <c r="AV317" s="166"/>
      <c r="AW317" s="166"/>
      <c r="AX317" s="166"/>
      <c r="AY317" s="166"/>
      <c r="AZ317" s="166"/>
      <c r="BA317" s="166"/>
      <c r="BB317" s="166"/>
      <c r="BC317" s="166"/>
      <c r="BD317" s="166"/>
      <c r="BE317" s="166"/>
      <c r="BF317" s="166"/>
      <c r="BG317" s="166"/>
      <c r="BH317" s="166"/>
    </row>
    <row r="318" spans="1:60" outlineLevel="1" x14ac:dyDescent="0.2">
      <c r="A318" s="167"/>
      <c r="B318" s="177"/>
      <c r="C318" s="201" t="s">
        <v>206</v>
      </c>
      <c r="D318" s="180"/>
      <c r="E318" s="185">
        <v>-10.35</v>
      </c>
      <c r="F318" s="190"/>
      <c r="G318" s="190"/>
      <c r="H318" s="190"/>
      <c r="I318" s="190"/>
      <c r="J318" s="190"/>
      <c r="K318" s="190"/>
      <c r="L318" s="190"/>
      <c r="M318" s="190"/>
      <c r="N318" s="190"/>
      <c r="O318" s="190"/>
      <c r="P318" s="190"/>
      <c r="Q318" s="190"/>
      <c r="R318" s="190"/>
      <c r="S318" s="190"/>
      <c r="T318" s="191"/>
      <c r="U318" s="190"/>
      <c r="V318" s="166"/>
      <c r="W318" s="166"/>
      <c r="X318" s="166"/>
      <c r="Y318" s="166"/>
      <c r="Z318" s="166"/>
      <c r="AA318" s="166"/>
      <c r="AB318" s="166"/>
      <c r="AC318" s="166"/>
      <c r="AD318" s="166"/>
      <c r="AE318" s="166" t="s">
        <v>120</v>
      </c>
      <c r="AF318" s="166">
        <v>0</v>
      </c>
      <c r="AG318" s="166"/>
      <c r="AH318" s="166"/>
      <c r="AI318" s="166"/>
      <c r="AJ318" s="166"/>
      <c r="AK318" s="166"/>
      <c r="AL318" s="166"/>
      <c r="AM318" s="166"/>
      <c r="AN318" s="166"/>
      <c r="AO318" s="166"/>
      <c r="AP318" s="166"/>
      <c r="AQ318" s="166"/>
      <c r="AR318" s="166"/>
      <c r="AS318" s="166"/>
      <c r="AT318" s="166"/>
      <c r="AU318" s="166"/>
      <c r="AV318" s="166"/>
      <c r="AW318" s="166"/>
      <c r="AX318" s="166"/>
      <c r="AY318" s="166"/>
      <c r="AZ318" s="166"/>
      <c r="BA318" s="166"/>
      <c r="BB318" s="166"/>
      <c r="BC318" s="166"/>
      <c r="BD318" s="166"/>
      <c r="BE318" s="166"/>
      <c r="BF318" s="166"/>
      <c r="BG318" s="166"/>
      <c r="BH318" s="166"/>
    </row>
    <row r="319" spans="1:60" outlineLevel="1" x14ac:dyDescent="0.2">
      <c r="A319" s="167"/>
      <c r="B319" s="177"/>
      <c r="C319" s="202" t="s">
        <v>125</v>
      </c>
      <c r="D319" s="181"/>
      <c r="E319" s="186">
        <v>-10.35</v>
      </c>
      <c r="F319" s="190"/>
      <c r="G319" s="190"/>
      <c r="H319" s="190"/>
      <c r="I319" s="190"/>
      <c r="J319" s="190"/>
      <c r="K319" s="190"/>
      <c r="L319" s="190"/>
      <c r="M319" s="190"/>
      <c r="N319" s="190"/>
      <c r="O319" s="190"/>
      <c r="P319" s="190"/>
      <c r="Q319" s="190"/>
      <c r="R319" s="190"/>
      <c r="S319" s="190"/>
      <c r="T319" s="191"/>
      <c r="U319" s="190"/>
      <c r="V319" s="166"/>
      <c r="W319" s="166"/>
      <c r="X319" s="166"/>
      <c r="Y319" s="166"/>
      <c r="Z319" s="166"/>
      <c r="AA319" s="166"/>
      <c r="AB319" s="166"/>
      <c r="AC319" s="166"/>
      <c r="AD319" s="166"/>
      <c r="AE319" s="166" t="s">
        <v>120</v>
      </c>
      <c r="AF319" s="166">
        <v>1</v>
      </c>
      <c r="AG319" s="166"/>
      <c r="AH319" s="166"/>
      <c r="AI319" s="166"/>
      <c r="AJ319" s="166"/>
      <c r="AK319" s="166"/>
      <c r="AL319" s="166"/>
      <c r="AM319" s="166"/>
      <c r="AN319" s="166"/>
      <c r="AO319" s="166"/>
      <c r="AP319" s="166"/>
      <c r="AQ319" s="166"/>
      <c r="AR319" s="166"/>
      <c r="AS319" s="166"/>
      <c r="AT319" s="166"/>
      <c r="AU319" s="166"/>
      <c r="AV319" s="166"/>
      <c r="AW319" s="166"/>
      <c r="AX319" s="166"/>
      <c r="AY319" s="166"/>
      <c r="AZ319" s="166"/>
      <c r="BA319" s="166"/>
      <c r="BB319" s="166"/>
      <c r="BC319" s="166"/>
      <c r="BD319" s="166"/>
      <c r="BE319" s="166"/>
      <c r="BF319" s="166"/>
      <c r="BG319" s="166"/>
      <c r="BH319" s="166"/>
    </row>
    <row r="320" spans="1:60" ht="22.5" outlineLevel="1" x14ac:dyDescent="0.2">
      <c r="A320" s="167">
        <v>30</v>
      </c>
      <c r="B320" s="177" t="s">
        <v>326</v>
      </c>
      <c r="C320" s="200" t="s">
        <v>327</v>
      </c>
      <c r="D320" s="179" t="s">
        <v>157</v>
      </c>
      <c r="E320" s="184">
        <v>-45.58</v>
      </c>
      <c r="F320" s="190">
        <v>43.35</v>
      </c>
      <c r="G320" s="190">
        <v>-1975.89</v>
      </c>
      <c r="H320" s="190">
        <v>0</v>
      </c>
      <c r="I320" s="190">
        <f>ROUND(E320*H320,2)</f>
        <v>0</v>
      </c>
      <c r="J320" s="190">
        <v>43.35</v>
      </c>
      <c r="K320" s="190">
        <f>ROUND(E320*J320,2)</f>
        <v>-1975.89</v>
      </c>
      <c r="L320" s="190">
        <v>21</v>
      </c>
      <c r="M320" s="190">
        <f>G320*(1+L320/100)</f>
        <v>-2390.8269</v>
      </c>
      <c r="N320" s="190">
        <v>1E-4</v>
      </c>
      <c r="O320" s="190">
        <f>ROUND(E320*N320,2)</f>
        <v>0</v>
      </c>
      <c r="P320" s="190">
        <v>0</v>
      </c>
      <c r="Q320" s="190">
        <f>ROUND(E320*P320,2)</f>
        <v>0</v>
      </c>
      <c r="R320" s="190"/>
      <c r="S320" s="190"/>
      <c r="T320" s="191">
        <v>0</v>
      </c>
      <c r="U320" s="190">
        <f>ROUND(E320*T320,2)</f>
        <v>0</v>
      </c>
      <c r="V320" s="166"/>
      <c r="W320" s="166"/>
      <c r="X320" s="166"/>
      <c r="Y320" s="166"/>
      <c r="Z320" s="166"/>
      <c r="AA320" s="166"/>
      <c r="AB320" s="166"/>
      <c r="AC320" s="166"/>
      <c r="AD320" s="166"/>
      <c r="AE320" s="166" t="s">
        <v>194</v>
      </c>
      <c r="AF320" s="166"/>
      <c r="AG320" s="166"/>
      <c r="AH320" s="166"/>
      <c r="AI320" s="166"/>
      <c r="AJ320" s="166"/>
      <c r="AK320" s="166"/>
      <c r="AL320" s="166"/>
      <c r="AM320" s="166"/>
      <c r="AN320" s="166"/>
      <c r="AO320" s="166"/>
      <c r="AP320" s="166"/>
      <c r="AQ320" s="166"/>
      <c r="AR320" s="166"/>
      <c r="AS320" s="166"/>
      <c r="AT320" s="166"/>
      <c r="AU320" s="166"/>
      <c r="AV320" s="166"/>
      <c r="AW320" s="166"/>
      <c r="AX320" s="166"/>
      <c r="AY320" s="166"/>
      <c r="AZ320" s="166"/>
      <c r="BA320" s="166"/>
      <c r="BB320" s="166"/>
      <c r="BC320" s="166"/>
      <c r="BD320" s="166"/>
      <c r="BE320" s="166"/>
      <c r="BF320" s="166"/>
      <c r="BG320" s="166"/>
      <c r="BH320" s="166"/>
    </row>
    <row r="321" spans="1:60" outlineLevel="1" x14ac:dyDescent="0.2">
      <c r="A321" s="167"/>
      <c r="B321" s="177"/>
      <c r="C321" s="201" t="s">
        <v>323</v>
      </c>
      <c r="D321" s="180"/>
      <c r="E321" s="185"/>
      <c r="F321" s="190"/>
      <c r="G321" s="190"/>
      <c r="H321" s="190"/>
      <c r="I321" s="190"/>
      <c r="J321" s="190"/>
      <c r="K321" s="190"/>
      <c r="L321" s="190"/>
      <c r="M321" s="190"/>
      <c r="N321" s="190"/>
      <c r="O321" s="190"/>
      <c r="P321" s="190"/>
      <c r="Q321" s="190"/>
      <c r="R321" s="190"/>
      <c r="S321" s="190"/>
      <c r="T321" s="191"/>
      <c r="U321" s="190"/>
      <c r="V321" s="166"/>
      <c r="W321" s="166"/>
      <c r="X321" s="166"/>
      <c r="Y321" s="166"/>
      <c r="Z321" s="166"/>
      <c r="AA321" s="166"/>
      <c r="AB321" s="166"/>
      <c r="AC321" s="166"/>
      <c r="AD321" s="166"/>
      <c r="AE321" s="166" t="s">
        <v>120</v>
      </c>
      <c r="AF321" s="166">
        <v>0</v>
      </c>
      <c r="AG321" s="166"/>
      <c r="AH321" s="166"/>
      <c r="AI321" s="166"/>
      <c r="AJ321" s="166"/>
      <c r="AK321" s="166"/>
      <c r="AL321" s="166"/>
      <c r="AM321" s="166"/>
      <c r="AN321" s="166"/>
      <c r="AO321" s="166"/>
      <c r="AP321" s="166"/>
      <c r="AQ321" s="166"/>
      <c r="AR321" s="166"/>
      <c r="AS321" s="166"/>
      <c r="AT321" s="166"/>
      <c r="AU321" s="166"/>
      <c r="AV321" s="166"/>
      <c r="AW321" s="166"/>
      <c r="AX321" s="166"/>
      <c r="AY321" s="166"/>
      <c r="AZ321" s="166"/>
      <c r="BA321" s="166"/>
      <c r="BB321" s="166"/>
      <c r="BC321" s="166"/>
      <c r="BD321" s="166"/>
      <c r="BE321" s="166"/>
      <c r="BF321" s="166"/>
      <c r="BG321" s="166"/>
      <c r="BH321" s="166"/>
    </row>
    <row r="322" spans="1:60" outlineLevel="1" x14ac:dyDescent="0.2">
      <c r="A322" s="167"/>
      <c r="B322" s="177"/>
      <c r="C322" s="201" t="s">
        <v>119</v>
      </c>
      <c r="D322" s="180"/>
      <c r="E322" s="185"/>
      <c r="F322" s="190"/>
      <c r="G322" s="190"/>
      <c r="H322" s="190"/>
      <c r="I322" s="190"/>
      <c r="J322" s="190"/>
      <c r="K322" s="190"/>
      <c r="L322" s="190"/>
      <c r="M322" s="190"/>
      <c r="N322" s="190"/>
      <c r="O322" s="190"/>
      <c r="P322" s="190"/>
      <c r="Q322" s="190"/>
      <c r="R322" s="190"/>
      <c r="S322" s="190"/>
      <c r="T322" s="191"/>
      <c r="U322" s="190"/>
      <c r="V322" s="166"/>
      <c r="W322" s="166"/>
      <c r="X322" s="166"/>
      <c r="Y322" s="166"/>
      <c r="Z322" s="166"/>
      <c r="AA322" s="166"/>
      <c r="AB322" s="166"/>
      <c r="AC322" s="166"/>
      <c r="AD322" s="166"/>
      <c r="AE322" s="166" t="s">
        <v>120</v>
      </c>
      <c r="AF322" s="166">
        <v>0</v>
      </c>
      <c r="AG322" s="166"/>
      <c r="AH322" s="166"/>
      <c r="AI322" s="166"/>
      <c r="AJ322" s="166"/>
      <c r="AK322" s="166"/>
      <c r="AL322" s="166"/>
      <c r="AM322" s="166"/>
      <c r="AN322" s="166"/>
      <c r="AO322" s="166"/>
      <c r="AP322" s="166"/>
      <c r="AQ322" s="166"/>
      <c r="AR322" s="166"/>
      <c r="AS322" s="166"/>
      <c r="AT322" s="166"/>
      <c r="AU322" s="166"/>
      <c r="AV322" s="166"/>
      <c r="AW322" s="166"/>
      <c r="AX322" s="166"/>
      <c r="AY322" s="166"/>
      <c r="AZ322" s="166"/>
      <c r="BA322" s="166"/>
      <c r="BB322" s="166"/>
      <c r="BC322" s="166"/>
      <c r="BD322" s="166"/>
      <c r="BE322" s="166"/>
      <c r="BF322" s="166"/>
      <c r="BG322" s="166"/>
      <c r="BH322" s="166"/>
    </row>
    <row r="323" spans="1:60" outlineLevel="1" x14ac:dyDescent="0.2">
      <c r="A323" s="167"/>
      <c r="B323" s="177"/>
      <c r="C323" s="201" t="s">
        <v>122</v>
      </c>
      <c r="D323" s="180"/>
      <c r="E323" s="185"/>
      <c r="F323" s="190"/>
      <c r="G323" s="190"/>
      <c r="H323" s="190"/>
      <c r="I323" s="190"/>
      <c r="J323" s="190"/>
      <c r="K323" s="190"/>
      <c r="L323" s="190"/>
      <c r="M323" s="190"/>
      <c r="N323" s="190"/>
      <c r="O323" s="190"/>
      <c r="P323" s="190"/>
      <c r="Q323" s="190"/>
      <c r="R323" s="190"/>
      <c r="S323" s="190"/>
      <c r="T323" s="191"/>
      <c r="U323" s="190"/>
      <c r="V323" s="166"/>
      <c r="W323" s="166"/>
      <c r="X323" s="166"/>
      <c r="Y323" s="166"/>
      <c r="Z323" s="166"/>
      <c r="AA323" s="166"/>
      <c r="AB323" s="166"/>
      <c r="AC323" s="166"/>
      <c r="AD323" s="166"/>
      <c r="AE323" s="166" t="s">
        <v>120</v>
      </c>
      <c r="AF323" s="166">
        <v>0</v>
      </c>
      <c r="AG323" s="166"/>
      <c r="AH323" s="166"/>
      <c r="AI323" s="166"/>
      <c r="AJ323" s="166"/>
      <c r="AK323" s="166"/>
      <c r="AL323" s="166"/>
      <c r="AM323" s="166"/>
      <c r="AN323" s="166"/>
      <c r="AO323" s="166"/>
      <c r="AP323" s="166"/>
      <c r="AQ323" s="166"/>
      <c r="AR323" s="166"/>
      <c r="AS323" s="166"/>
      <c r="AT323" s="166"/>
      <c r="AU323" s="166"/>
      <c r="AV323" s="166"/>
      <c r="AW323" s="166"/>
      <c r="AX323" s="166"/>
      <c r="AY323" s="166"/>
      <c r="AZ323" s="166"/>
      <c r="BA323" s="166"/>
      <c r="BB323" s="166"/>
      <c r="BC323" s="166"/>
      <c r="BD323" s="166"/>
      <c r="BE323" s="166"/>
      <c r="BF323" s="166"/>
      <c r="BG323" s="166"/>
      <c r="BH323" s="166"/>
    </row>
    <row r="324" spans="1:60" outlineLevel="1" x14ac:dyDescent="0.2">
      <c r="A324" s="167"/>
      <c r="B324" s="177"/>
      <c r="C324" s="201" t="s">
        <v>205</v>
      </c>
      <c r="D324" s="180"/>
      <c r="E324" s="185">
        <v>-17.61</v>
      </c>
      <c r="F324" s="190"/>
      <c r="G324" s="190"/>
      <c r="H324" s="190"/>
      <c r="I324" s="190"/>
      <c r="J324" s="190"/>
      <c r="K324" s="190"/>
      <c r="L324" s="190"/>
      <c r="M324" s="190"/>
      <c r="N324" s="190"/>
      <c r="O324" s="190"/>
      <c r="P324" s="190"/>
      <c r="Q324" s="190"/>
      <c r="R324" s="190"/>
      <c r="S324" s="190"/>
      <c r="T324" s="191"/>
      <c r="U324" s="190"/>
      <c r="V324" s="166"/>
      <c r="W324" s="166"/>
      <c r="X324" s="166"/>
      <c r="Y324" s="166"/>
      <c r="Z324" s="166"/>
      <c r="AA324" s="166"/>
      <c r="AB324" s="166"/>
      <c r="AC324" s="166"/>
      <c r="AD324" s="166"/>
      <c r="AE324" s="166" t="s">
        <v>120</v>
      </c>
      <c r="AF324" s="166">
        <v>0</v>
      </c>
      <c r="AG324" s="166"/>
      <c r="AH324" s="166"/>
      <c r="AI324" s="166"/>
      <c r="AJ324" s="166"/>
      <c r="AK324" s="166"/>
      <c r="AL324" s="166"/>
      <c r="AM324" s="166"/>
      <c r="AN324" s="166"/>
      <c r="AO324" s="166"/>
      <c r="AP324" s="166"/>
      <c r="AQ324" s="166"/>
      <c r="AR324" s="166"/>
      <c r="AS324" s="166"/>
      <c r="AT324" s="166"/>
      <c r="AU324" s="166"/>
      <c r="AV324" s="166"/>
      <c r="AW324" s="166"/>
      <c r="AX324" s="166"/>
      <c r="AY324" s="166"/>
      <c r="AZ324" s="166"/>
      <c r="BA324" s="166"/>
      <c r="BB324" s="166"/>
      <c r="BC324" s="166"/>
      <c r="BD324" s="166"/>
      <c r="BE324" s="166"/>
      <c r="BF324" s="166"/>
      <c r="BG324" s="166"/>
      <c r="BH324" s="166"/>
    </row>
    <row r="325" spans="1:60" outlineLevel="1" x14ac:dyDescent="0.2">
      <c r="A325" s="167"/>
      <c r="B325" s="177"/>
      <c r="C325" s="201" t="s">
        <v>207</v>
      </c>
      <c r="D325" s="180"/>
      <c r="E325" s="185">
        <v>-17.62</v>
      </c>
      <c r="F325" s="190"/>
      <c r="G325" s="190"/>
      <c r="H325" s="190"/>
      <c r="I325" s="190"/>
      <c r="J325" s="190"/>
      <c r="K325" s="190"/>
      <c r="L325" s="190"/>
      <c r="M325" s="190"/>
      <c r="N325" s="190"/>
      <c r="O325" s="190"/>
      <c r="P325" s="190"/>
      <c r="Q325" s="190"/>
      <c r="R325" s="190"/>
      <c r="S325" s="190"/>
      <c r="T325" s="191"/>
      <c r="U325" s="190"/>
      <c r="V325" s="166"/>
      <c r="W325" s="166"/>
      <c r="X325" s="166"/>
      <c r="Y325" s="166"/>
      <c r="Z325" s="166"/>
      <c r="AA325" s="166"/>
      <c r="AB325" s="166"/>
      <c r="AC325" s="166"/>
      <c r="AD325" s="166"/>
      <c r="AE325" s="166" t="s">
        <v>120</v>
      </c>
      <c r="AF325" s="166">
        <v>0</v>
      </c>
      <c r="AG325" s="166"/>
      <c r="AH325" s="166"/>
      <c r="AI325" s="166"/>
      <c r="AJ325" s="166"/>
      <c r="AK325" s="166"/>
      <c r="AL325" s="166"/>
      <c r="AM325" s="166"/>
      <c r="AN325" s="166"/>
      <c r="AO325" s="166"/>
      <c r="AP325" s="166"/>
      <c r="AQ325" s="166"/>
      <c r="AR325" s="166"/>
      <c r="AS325" s="166"/>
      <c r="AT325" s="166"/>
      <c r="AU325" s="166"/>
      <c r="AV325" s="166"/>
      <c r="AW325" s="166"/>
      <c r="AX325" s="166"/>
      <c r="AY325" s="166"/>
      <c r="AZ325" s="166"/>
      <c r="BA325" s="166"/>
      <c r="BB325" s="166"/>
      <c r="BC325" s="166"/>
      <c r="BD325" s="166"/>
      <c r="BE325" s="166"/>
      <c r="BF325" s="166"/>
      <c r="BG325" s="166"/>
      <c r="BH325" s="166"/>
    </row>
    <row r="326" spans="1:60" outlineLevel="1" x14ac:dyDescent="0.2">
      <c r="A326" s="167"/>
      <c r="B326" s="177"/>
      <c r="C326" s="202" t="s">
        <v>125</v>
      </c>
      <c r="D326" s="181"/>
      <c r="E326" s="186">
        <v>-35.229999999999997</v>
      </c>
      <c r="F326" s="190"/>
      <c r="G326" s="190"/>
      <c r="H326" s="190"/>
      <c r="I326" s="190"/>
      <c r="J326" s="190"/>
      <c r="K326" s="190"/>
      <c r="L326" s="190"/>
      <c r="M326" s="190"/>
      <c r="N326" s="190"/>
      <c r="O326" s="190"/>
      <c r="P326" s="190"/>
      <c r="Q326" s="190"/>
      <c r="R326" s="190"/>
      <c r="S326" s="190"/>
      <c r="T326" s="191"/>
      <c r="U326" s="190"/>
      <c r="V326" s="166"/>
      <c r="W326" s="166"/>
      <c r="X326" s="166"/>
      <c r="Y326" s="166"/>
      <c r="Z326" s="166"/>
      <c r="AA326" s="166"/>
      <c r="AB326" s="166"/>
      <c r="AC326" s="166"/>
      <c r="AD326" s="166"/>
      <c r="AE326" s="166" t="s">
        <v>120</v>
      </c>
      <c r="AF326" s="166">
        <v>1</v>
      </c>
      <c r="AG326" s="166"/>
      <c r="AH326" s="166"/>
      <c r="AI326" s="166"/>
      <c r="AJ326" s="166"/>
      <c r="AK326" s="166"/>
      <c r="AL326" s="166"/>
      <c r="AM326" s="166"/>
      <c r="AN326" s="166"/>
      <c r="AO326" s="166"/>
      <c r="AP326" s="166"/>
      <c r="AQ326" s="166"/>
      <c r="AR326" s="166"/>
      <c r="AS326" s="166"/>
      <c r="AT326" s="166"/>
      <c r="AU326" s="166"/>
      <c r="AV326" s="166"/>
      <c r="AW326" s="166"/>
      <c r="AX326" s="166"/>
      <c r="AY326" s="166"/>
      <c r="AZ326" s="166"/>
      <c r="BA326" s="166"/>
      <c r="BB326" s="166"/>
      <c r="BC326" s="166"/>
      <c r="BD326" s="166"/>
      <c r="BE326" s="166"/>
      <c r="BF326" s="166"/>
      <c r="BG326" s="166"/>
      <c r="BH326" s="166"/>
    </row>
    <row r="327" spans="1:60" outlineLevel="1" x14ac:dyDescent="0.2">
      <c r="A327" s="167"/>
      <c r="B327" s="177"/>
      <c r="C327" s="201" t="s">
        <v>126</v>
      </c>
      <c r="D327" s="180"/>
      <c r="E327" s="185"/>
      <c r="F327" s="190"/>
      <c r="G327" s="190"/>
      <c r="H327" s="190"/>
      <c r="I327" s="190"/>
      <c r="J327" s="190"/>
      <c r="K327" s="190"/>
      <c r="L327" s="190"/>
      <c r="M327" s="190"/>
      <c r="N327" s="190"/>
      <c r="O327" s="190"/>
      <c r="P327" s="190"/>
      <c r="Q327" s="190"/>
      <c r="R327" s="190"/>
      <c r="S327" s="190"/>
      <c r="T327" s="191"/>
      <c r="U327" s="190"/>
      <c r="V327" s="166"/>
      <c r="W327" s="166"/>
      <c r="X327" s="166"/>
      <c r="Y327" s="166"/>
      <c r="Z327" s="166"/>
      <c r="AA327" s="166"/>
      <c r="AB327" s="166"/>
      <c r="AC327" s="166"/>
      <c r="AD327" s="166"/>
      <c r="AE327" s="166" t="s">
        <v>120</v>
      </c>
      <c r="AF327" s="166">
        <v>0</v>
      </c>
      <c r="AG327" s="166"/>
      <c r="AH327" s="166"/>
      <c r="AI327" s="166"/>
      <c r="AJ327" s="166"/>
      <c r="AK327" s="166"/>
      <c r="AL327" s="166"/>
      <c r="AM327" s="166"/>
      <c r="AN327" s="166"/>
      <c r="AO327" s="166"/>
      <c r="AP327" s="166"/>
      <c r="AQ327" s="166"/>
      <c r="AR327" s="166"/>
      <c r="AS327" s="166"/>
      <c r="AT327" s="166"/>
      <c r="AU327" s="166"/>
      <c r="AV327" s="166"/>
      <c r="AW327" s="166"/>
      <c r="AX327" s="166"/>
      <c r="AY327" s="166"/>
      <c r="AZ327" s="166"/>
      <c r="BA327" s="166"/>
      <c r="BB327" s="166"/>
      <c r="BC327" s="166"/>
      <c r="BD327" s="166"/>
      <c r="BE327" s="166"/>
      <c r="BF327" s="166"/>
      <c r="BG327" s="166"/>
      <c r="BH327" s="166"/>
    </row>
    <row r="328" spans="1:60" outlineLevel="1" x14ac:dyDescent="0.2">
      <c r="A328" s="167"/>
      <c r="B328" s="177"/>
      <c r="C328" s="201" t="s">
        <v>206</v>
      </c>
      <c r="D328" s="180"/>
      <c r="E328" s="185">
        <v>-10.35</v>
      </c>
      <c r="F328" s="190"/>
      <c r="G328" s="190"/>
      <c r="H328" s="190"/>
      <c r="I328" s="190"/>
      <c r="J328" s="190"/>
      <c r="K328" s="190"/>
      <c r="L328" s="190"/>
      <c r="M328" s="190"/>
      <c r="N328" s="190"/>
      <c r="O328" s="190"/>
      <c r="P328" s="190"/>
      <c r="Q328" s="190"/>
      <c r="R328" s="190"/>
      <c r="S328" s="190"/>
      <c r="T328" s="191"/>
      <c r="U328" s="190"/>
      <c r="V328" s="166"/>
      <c r="W328" s="166"/>
      <c r="X328" s="166"/>
      <c r="Y328" s="166"/>
      <c r="Z328" s="166"/>
      <c r="AA328" s="166"/>
      <c r="AB328" s="166"/>
      <c r="AC328" s="166"/>
      <c r="AD328" s="166"/>
      <c r="AE328" s="166" t="s">
        <v>120</v>
      </c>
      <c r="AF328" s="166">
        <v>0</v>
      </c>
      <c r="AG328" s="166"/>
      <c r="AH328" s="166"/>
      <c r="AI328" s="166"/>
      <c r="AJ328" s="166"/>
      <c r="AK328" s="166"/>
      <c r="AL328" s="166"/>
      <c r="AM328" s="166"/>
      <c r="AN328" s="166"/>
      <c r="AO328" s="166"/>
      <c r="AP328" s="166"/>
      <c r="AQ328" s="166"/>
      <c r="AR328" s="166"/>
      <c r="AS328" s="166"/>
      <c r="AT328" s="166"/>
      <c r="AU328" s="166"/>
      <c r="AV328" s="166"/>
      <c r="AW328" s="166"/>
      <c r="AX328" s="166"/>
      <c r="AY328" s="166"/>
      <c r="AZ328" s="166"/>
      <c r="BA328" s="166"/>
      <c r="BB328" s="166"/>
      <c r="BC328" s="166"/>
      <c r="BD328" s="166"/>
      <c r="BE328" s="166"/>
      <c r="BF328" s="166"/>
      <c r="BG328" s="166"/>
      <c r="BH328" s="166"/>
    </row>
    <row r="329" spans="1:60" outlineLevel="1" x14ac:dyDescent="0.2">
      <c r="A329" s="167"/>
      <c r="B329" s="177"/>
      <c r="C329" s="202" t="s">
        <v>125</v>
      </c>
      <c r="D329" s="181"/>
      <c r="E329" s="186">
        <v>-10.35</v>
      </c>
      <c r="F329" s="190"/>
      <c r="G329" s="190"/>
      <c r="H329" s="190"/>
      <c r="I329" s="190"/>
      <c r="J329" s="190"/>
      <c r="K329" s="190"/>
      <c r="L329" s="190"/>
      <c r="M329" s="190"/>
      <c r="N329" s="190"/>
      <c r="O329" s="190"/>
      <c r="P329" s="190"/>
      <c r="Q329" s="190"/>
      <c r="R329" s="190"/>
      <c r="S329" s="190"/>
      <c r="T329" s="191"/>
      <c r="U329" s="190"/>
      <c r="V329" s="166"/>
      <c r="W329" s="166"/>
      <c r="X329" s="166"/>
      <c r="Y329" s="166"/>
      <c r="Z329" s="166"/>
      <c r="AA329" s="166"/>
      <c r="AB329" s="166"/>
      <c r="AC329" s="166"/>
      <c r="AD329" s="166"/>
      <c r="AE329" s="166" t="s">
        <v>120</v>
      </c>
      <c r="AF329" s="166">
        <v>1</v>
      </c>
      <c r="AG329" s="166"/>
      <c r="AH329" s="166"/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6"/>
      <c r="BC329" s="166"/>
      <c r="BD329" s="166"/>
      <c r="BE329" s="166"/>
      <c r="BF329" s="166"/>
      <c r="BG329" s="166"/>
      <c r="BH329" s="166"/>
    </row>
    <row r="330" spans="1:60" ht="22.5" outlineLevel="1" x14ac:dyDescent="0.2">
      <c r="A330" s="167">
        <v>31</v>
      </c>
      <c r="B330" s="177" t="s">
        <v>328</v>
      </c>
      <c r="C330" s="200" t="s">
        <v>329</v>
      </c>
      <c r="D330" s="179" t="s">
        <v>157</v>
      </c>
      <c r="E330" s="184">
        <v>375.06</v>
      </c>
      <c r="F330" s="190">
        <v>42.75</v>
      </c>
      <c r="G330" s="190">
        <v>16033.82</v>
      </c>
      <c r="H330" s="190">
        <v>0</v>
      </c>
      <c r="I330" s="190">
        <f>ROUND(E330*H330,2)</f>
        <v>0</v>
      </c>
      <c r="J330" s="190">
        <v>42.75</v>
      </c>
      <c r="K330" s="190">
        <f>ROUND(E330*J330,2)</f>
        <v>16033.82</v>
      </c>
      <c r="L330" s="190">
        <v>21</v>
      </c>
      <c r="M330" s="190">
        <f>G330*(1+L330/100)</f>
        <v>19400.922200000001</v>
      </c>
      <c r="N330" s="190">
        <v>2.9999999999999997E-4</v>
      </c>
      <c r="O330" s="190">
        <f>ROUND(E330*N330,2)</f>
        <v>0.11</v>
      </c>
      <c r="P330" s="190">
        <v>0</v>
      </c>
      <c r="Q330" s="190">
        <f>ROUND(E330*P330,2)</f>
        <v>0</v>
      </c>
      <c r="R330" s="190"/>
      <c r="S330" s="190"/>
      <c r="T330" s="191">
        <v>0</v>
      </c>
      <c r="U330" s="190">
        <f>ROUND(E330*T330,2)</f>
        <v>0</v>
      </c>
      <c r="V330" s="166"/>
      <c r="W330" s="166"/>
      <c r="X330" s="166"/>
      <c r="Y330" s="166"/>
      <c r="Z330" s="166"/>
      <c r="AA330" s="166"/>
      <c r="AB330" s="166"/>
      <c r="AC330" s="166"/>
      <c r="AD330" s="166"/>
      <c r="AE330" s="166" t="s">
        <v>194</v>
      </c>
      <c r="AF330" s="166"/>
      <c r="AG330" s="166"/>
      <c r="AH330" s="166"/>
      <c r="AI330" s="166"/>
      <c r="AJ330" s="166"/>
      <c r="AK330" s="166"/>
      <c r="AL330" s="166"/>
      <c r="AM330" s="166"/>
      <c r="AN330" s="166"/>
      <c r="AO330" s="166"/>
      <c r="AP330" s="166"/>
      <c r="AQ330" s="166"/>
      <c r="AR330" s="166"/>
      <c r="AS330" s="166"/>
      <c r="AT330" s="166"/>
      <c r="AU330" s="166"/>
      <c r="AV330" s="166"/>
      <c r="AW330" s="166"/>
      <c r="AX330" s="166"/>
      <c r="AY330" s="166"/>
      <c r="AZ330" s="166"/>
      <c r="BA330" s="166"/>
      <c r="BB330" s="166"/>
      <c r="BC330" s="166"/>
      <c r="BD330" s="166"/>
      <c r="BE330" s="166"/>
      <c r="BF330" s="166"/>
      <c r="BG330" s="166"/>
      <c r="BH330" s="166"/>
    </row>
    <row r="331" spans="1:60" outlineLevel="1" x14ac:dyDescent="0.2">
      <c r="A331" s="167"/>
      <c r="B331" s="177"/>
      <c r="C331" s="201" t="s">
        <v>119</v>
      </c>
      <c r="D331" s="180"/>
      <c r="E331" s="185"/>
      <c r="F331" s="190"/>
      <c r="G331" s="190"/>
      <c r="H331" s="190"/>
      <c r="I331" s="190"/>
      <c r="J331" s="190"/>
      <c r="K331" s="190"/>
      <c r="L331" s="190"/>
      <c r="M331" s="190"/>
      <c r="N331" s="190"/>
      <c r="O331" s="190"/>
      <c r="P331" s="190"/>
      <c r="Q331" s="190"/>
      <c r="R331" s="190"/>
      <c r="S331" s="190"/>
      <c r="T331" s="191"/>
      <c r="U331" s="190"/>
      <c r="V331" s="166"/>
      <c r="W331" s="166"/>
      <c r="X331" s="166"/>
      <c r="Y331" s="166"/>
      <c r="Z331" s="166"/>
      <c r="AA331" s="166"/>
      <c r="AB331" s="166"/>
      <c r="AC331" s="166"/>
      <c r="AD331" s="166"/>
      <c r="AE331" s="166" t="s">
        <v>120</v>
      </c>
      <c r="AF331" s="166">
        <v>0</v>
      </c>
      <c r="AG331" s="166"/>
      <c r="AH331" s="166"/>
      <c r="AI331" s="166"/>
      <c r="AJ331" s="166"/>
      <c r="AK331" s="166"/>
      <c r="AL331" s="166"/>
      <c r="AM331" s="166"/>
      <c r="AN331" s="166"/>
      <c r="AO331" s="166"/>
      <c r="AP331" s="166"/>
      <c r="AQ331" s="166"/>
      <c r="AR331" s="166"/>
      <c r="AS331" s="166"/>
      <c r="AT331" s="166"/>
      <c r="AU331" s="166"/>
      <c r="AV331" s="166"/>
      <c r="AW331" s="166"/>
      <c r="AX331" s="166"/>
      <c r="AY331" s="166"/>
      <c r="AZ331" s="166"/>
      <c r="BA331" s="166"/>
      <c r="BB331" s="166"/>
      <c r="BC331" s="166"/>
      <c r="BD331" s="166"/>
      <c r="BE331" s="166"/>
      <c r="BF331" s="166"/>
      <c r="BG331" s="166"/>
      <c r="BH331" s="166"/>
    </row>
    <row r="332" spans="1:60" outlineLevel="1" x14ac:dyDescent="0.2">
      <c r="A332" s="167"/>
      <c r="B332" s="177"/>
      <c r="C332" s="201" t="s">
        <v>330</v>
      </c>
      <c r="D332" s="180"/>
      <c r="E332" s="185"/>
      <c r="F332" s="190"/>
      <c r="G332" s="190"/>
      <c r="H332" s="190"/>
      <c r="I332" s="190"/>
      <c r="J332" s="190"/>
      <c r="K332" s="190"/>
      <c r="L332" s="190"/>
      <c r="M332" s="190"/>
      <c r="N332" s="190"/>
      <c r="O332" s="190"/>
      <c r="P332" s="190"/>
      <c r="Q332" s="190"/>
      <c r="R332" s="190"/>
      <c r="S332" s="190"/>
      <c r="T332" s="191"/>
      <c r="U332" s="190"/>
      <c r="V332" s="166"/>
      <c r="W332" s="166"/>
      <c r="X332" s="166"/>
      <c r="Y332" s="166"/>
      <c r="Z332" s="166"/>
      <c r="AA332" s="166"/>
      <c r="AB332" s="166"/>
      <c r="AC332" s="166"/>
      <c r="AD332" s="166"/>
      <c r="AE332" s="166" t="s">
        <v>120</v>
      </c>
      <c r="AF332" s="166">
        <v>0</v>
      </c>
      <c r="AG332" s="166"/>
      <c r="AH332" s="166"/>
      <c r="AI332" s="166"/>
      <c r="AJ332" s="166"/>
      <c r="AK332" s="166"/>
      <c r="AL332" s="166"/>
      <c r="AM332" s="166"/>
      <c r="AN332" s="166"/>
      <c r="AO332" s="166"/>
      <c r="AP332" s="166"/>
      <c r="AQ332" s="166"/>
      <c r="AR332" s="166"/>
      <c r="AS332" s="166"/>
      <c r="AT332" s="166"/>
      <c r="AU332" s="166"/>
      <c r="AV332" s="166"/>
      <c r="AW332" s="166"/>
      <c r="AX332" s="166"/>
      <c r="AY332" s="166"/>
      <c r="AZ332" s="166"/>
      <c r="BA332" s="166"/>
      <c r="BB332" s="166"/>
      <c r="BC332" s="166"/>
      <c r="BD332" s="166"/>
      <c r="BE332" s="166"/>
      <c r="BF332" s="166"/>
      <c r="BG332" s="166"/>
      <c r="BH332" s="166"/>
    </row>
    <row r="333" spans="1:60" ht="22.5" outlineLevel="1" x14ac:dyDescent="0.2">
      <c r="A333" s="167"/>
      <c r="B333" s="177"/>
      <c r="C333" s="201" t="s">
        <v>331</v>
      </c>
      <c r="D333" s="180"/>
      <c r="E333" s="185">
        <v>375.06</v>
      </c>
      <c r="F333" s="190"/>
      <c r="G333" s="190"/>
      <c r="H333" s="190"/>
      <c r="I333" s="190"/>
      <c r="J333" s="190"/>
      <c r="K333" s="190"/>
      <c r="L333" s="190"/>
      <c r="M333" s="190"/>
      <c r="N333" s="190"/>
      <c r="O333" s="190"/>
      <c r="P333" s="190"/>
      <c r="Q333" s="190"/>
      <c r="R333" s="190"/>
      <c r="S333" s="190"/>
      <c r="T333" s="191"/>
      <c r="U333" s="190"/>
      <c r="V333" s="166"/>
      <c r="W333" s="166"/>
      <c r="X333" s="166"/>
      <c r="Y333" s="166"/>
      <c r="Z333" s="166"/>
      <c r="AA333" s="166"/>
      <c r="AB333" s="166"/>
      <c r="AC333" s="166"/>
      <c r="AD333" s="166"/>
      <c r="AE333" s="166" t="s">
        <v>120</v>
      </c>
      <c r="AF333" s="166">
        <v>0</v>
      </c>
      <c r="AG333" s="166"/>
      <c r="AH333" s="166"/>
      <c r="AI333" s="166"/>
      <c r="AJ333" s="166"/>
      <c r="AK333" s="166"/>
      <c r="AL333" s="166"/>
      <c r="AM333" s="166"/>
      <c r="AN333" s="166"/>
      <c r="AO333" s="166"/>
      <c r="AP333" s="166"/>
      <c r="AQ333" s="166"/>
      <c r="AR333" s="166"/>
      <c r="AS333" s="166"/>
      <c r="AT333" s="166"/>
      <c r="AU333" s="166"/>
      <c r="AV333" s="166"/>
      <c r="AW333" s="166"/>
      <c r="AX333" s="166"/>
      <c r="AY333" s="166"/>
      <c r="AZ333" s="166"/>
      <c r="BA333" s="166"/>
      <c r="BB333" s="166"/>
      <c r="BC333" s="166"/>
      <c r="BD333" s="166"/>
      <c r="BE333" s="166"/>
      <c r="BF333" s="166"/>
      <c r="BG333" s="166"/>
      <c r="BH333" s="166"/>
    </row>
    <row r="334" spans="1:60" x14ac:dyDescent="0.2">
      <c r="A334" s="173" t="s">
        <v>113</v>
      </c>
      <c r="B334" s="178" t="s">
        <v>86</v>
      </c>
      <c r="C334" s="203" t="s">
        <v>87</v>
      </c>
      <c r="D334" s="182"/>
      <c r="E334" s="187"/>
      <c r="F334" s="192"/>
      <c r="G334" s="192">
        <f>SUMIF(AE335:AE358,"&lt;&gt;NOR",G335:G358)</f>
        <v>20864.560000000001</v>
      </c>
      <c r="H334" s="192"/>
      <c r="I334" s="192">
        <f>SUM(I335:I358)</f>
        <v>0</v>
      </c>
      <c r="J334" s="192"/>
      <c r="K334" s="192">
        <f>SUM(K335:K358)</f>
        <v>20864.560000000001</v>
      </c>
      <c r="L334" s="192"/>
      <c r="M334" s="192">
        <f>SUM(M335:M358)</f>
        <v>25246.117600000001</v>
      </c>
      <c r="N334" s="192"/>
      <c r="O334" s="192">
        <f>SUM(O335:O358)</f>
        <v>0</v>
      </c>
      <c r="P334" s="192"/>
      <c r="Q334" s="192">
        <f>SUM(Q335:Q358)</f>
        <v>0</v>
      </c>
      <c r="R334" s="192"/>
      <c r="S334" s="192"/>
      <c r="T334" s="193"/>
      <c r="U334" s="192">
        <f>SUM(U335:U358)</f>
        <v>0</v>
      </c>
      <c r="AE334" t="s">
        <v>114</v>
      </c>
    </row>
    <row r="335" spans="1:60" outlineLevel="1" x14ac:dyDescent="0.2">
      <c r="A335" s="167">
        <v>32</v>
      </c>
      <c r="B335" s="177" t="s">
        <v>332</v>
      </c>
      <c r="C335" s="200" t="s">
        <v>333</v>
      </c>
      <c r="D335" s="179" t="s">
        <v>187</v>
      </c>
      <c r="E335" s="184">
        <v>21.8477</v>
      </c>
      <c r="F335" s="190">
        <v>160</v>
      </c>
      <c r="G335" s="190">
        <v>3495.63</v>
      </c>
      <c r="H335" s="190">
        <v>0</v>
      </c>
      <c r="I335" s="190">
        <f>ROUND(E335*H335,2)</f>
        <v>0</v>
      </c>
      <c r="J335" s="190">
        <v>160</v>
      </c>
      <c r="K335" s="190">
        <f>ROUND(E335*J335,2)</f>
        <v>3495.63</v>
      </c>
      <c r="L335" s="190">
        <v>21</v>
      </c>
      <c r="M335" s="190">
        <f>G335*(1+L335/100)</f>
        <v>4229.7123000000001</v>
      </c>
      <c r="N335" s="190">
        <v>0</v>
      </c>
      <c r="O335" s="190">
        <f>ROUND(E335*N335,2)</f>
        <v>0</v>
      </c>
      <c r="P335" s="190">
        <v>0</v>
      </c>
      <c r="Q335" s="190">
        <f>ROUND(E335*P335,2)</f>
        <v>0</v>
      </c>
      <c r="R335" s="190"/>
      <c r="S335" s="190"/>
      <c r="T335" s="191">
        <v>0</v>
      </c>
      <c r="U335" s="190">
        <f>ROUND(E335*T335,2)</f>
        <v>0</v>
      </c>
      <c r="V335" s="166"/>
      <c r="W335" s="166"/>
      <c r="X335" s="166"/>
      <c r="Y335" s="166"/>
      <c r="Z335" s="166"/>
      <c r="AA335" s="166"/>
      <c r="AB335" s="166"/>
      <c r="AC335" s="166"/>
      <c r="AD335" s="166"/>
      <c r="AE335" s="166" t="s">
        <v>334</v>
      </c>
      <c r="AF335" s="166"/>
      <c r="AG335" s="166"/>
      <c r="AH335" s="166"/>
      <c r="AI335" s="166"/>
      <c r="AJ335" s="166"/>
      <c r="AK335" s="166"/>
      <c r="AL335" s="166"/>
      <c r="AM335" s="166"/>
      <c r="AN335" s="166"/>
      <c r="AO335" s="166"/>
      <c r="AP335" s="166"/>
      <c r="AQ335" s="166"/>
      <c r="AR335" s="166"/>
      <c r="AS335" s="166"/>
      <c r="AT335" s="166"/>
      <c r="AU335" s="166"/>
      <c r="AV335" s="166"/>
      <c r="AW335" s="166"/>
      <c r="AX335" s="166"/>
      <c r="AY335" s="166"/>
      <c r="AZ335" s="166"/>
      <c r="BA335" s="166"/>
      <c r="BB335" s="166"/>
      <c r="BC335" s="166"/>
      <c r="BD335" s="166"/>
      <c r="BE335" s="166"/>
      <c r="BF335" s="166"/>
      <c r="BG335" s="166"/>
      <c r="BH335" s="166"/>
    </row>
    <row r="336" spans="1:60" ht="22.5" outlineLevel="1" x14ac:dyDescent="0.2">
      <c r="A336" s="167"/>
      <c r="B336" s="177"/>
      <c r="C336" s="201" t="s">
        <v>335</v>
      </c>
      <c r="D336" s="180"/>
      <c r="E336" s="185"/>
      <c r="F336" s="190"/>
      <c r="G336" s="190"/>
      <c r="H336" s="190"/>
      <c r="I336" s="190"/>
      <c r="J336" s="190"/>
      <c r="K336" s="190"/>
      <c r="L336" s="190"/>
      <c r="M336" s="190"/>
      <c r="N336" s="190"/>
      <c r="O336" s="190"/>
      <c r="P336" s="190"/>
      <c r="Q336" s="190"/>
      <c r="R336" s="190"/>
      <c r="S336" s="190"/>
      <c r="T336" s="191"/>
      <c r="U336" s="190"/>
      <c r="V336" s="166"/>
      <c r="W336" s="166"/>
      <c r="X336" s="166"/>
      <c r="Y336" s="166"/>
      <c r="Z336" s="166"/>
      <c r="AA336" s="166"/>
      <c r="AB336" s="166"/>
      <c r="AC336" s="166"/>
      <c r="AD336" s="166"/>
      <c r="AE336" s="166" t="s">
        <v>120</v>
      </c>
      <c r="AF336" s="166">
        <v>0</v>
      </c>
      <c r="AG336" s="166"/>
      <c r="AH336" s="166"/>
      <c r="AI336" s="166"/>
      <c r="AJ336" s="166"/>
      <c r="AK336" s="166"/>
      <c r="AL336" s="166"/>
      <c r="AM336" s="166"/>
      <c r="AN336" s="166"/>
      <c r="AO336" s="166"/>
      <c r="AP336" s="166"/>
      <c r="AQ336" s="166"/>
      <c r="AR336" s="166"/>
      <c r="AS336" s="166"/>
      <c r="AT336" s="166"/>
      <c r="AU336" s="166"/>
      <c r="AV336" s="166"/>
      <c r="AW336" s="166"/>
      <c r="AX336" s="166"/>
      <c r="AY336" s="166"/>
      <c r="AZ336" s="166"/>
      <c r="BA336" s="166"/>
      <c r="BB336" s="166"/>
      <c r="BC336" s="166"/>
      <c r="BD336" s="166"/>
      <c r="BE336" s="166"/>
      <c r="BF336" s="166"/>
      <c r="BG336" s="166"/>
      <c r="BH336" s="166"/>
    </row>
    <row r="337" spans="1:60" outlineLevel="1" x14ac:dyDescent="0.2">
      <c r="A337" s="167"/>
      <c r="B337" s="177"/>
      <c r="C337" s="201" t="s">
        <v>336</v>
      </c>
      <c r="D337" s="180"/>
      <c r="E337" s="185"/>
      <c r="F337" s="190"/>
      <c r="G337" s="190"/>
      <c r="H337" s="190"/>
      <c r="I337" s="190"/>
      <c r="J337" s="190"/>
      <c r="K337" s="190"/>
      <c r="L337" s="190"/>
      <c r="M337" s="190"/>
      <c r="N337" s="190"/>
      <c r="O337" s="190"/>
      <c r="P337" s="190"/>
      <c r="Q337" s="190"/>
      <c r="R337" s="190"/>
      <c r="S337" s="190"/>
      <c r="T337" s="191"/>
      <c r="U337" s="190"/>
      <c r="V337" s="166"/>
      <c r="W337" s="166"/>
      <c r="X337" s="166"/>
      <c r="Y337" s="166"/>
      <c r="Z337" s="166"/>
      <c r="AA337" s="166"/>
      <c r="AB337" s="166"/>
      <c r="AC337" s="166"/>
      <c r="AD337" s="166"/>
      <c r="AE337" s="166" t="s">
        <v>120</v>
      </c>
      <c r="AF337" s="166">
        <v>0</v>
      </c>
      <c r="AG337" s="166"/>
      <c r="AH337" s="166"/>
      <c r="AI337" s="166"/>
      <c r="AJ337" s="166"/>
      <c r="AK337" s="166"/>
      <c r="AL337" s="166"/>
      <c r="AM337" s="166"/>
      <c r="AN337" s="166"/>
      <c r="AO337" s="166"/>
      <c r="AP337" s="166"/>
      <c r="AQ337" s="166"/>
      <c r="AR337" s="166"/>
      <c r="AS337" s="166"/>
      <c r="AT337" s="166"/>
      <c r="AU337" s="166"/>
      <c r="AV337" s="166"/>
      <c r="AW337" s="166"/>
      <c r="AX337" s="166"/>
      <c r="AY337" s="166"/>
      <c r="AZ337" s="166"/>
      <c r="BA337" s="166"/>
      <c r="BB337" s="166"/>
      <c r="BC337" s="166"/>
      <c r="BD337" s="166"/>
      <c r="BE337" s="166"/>
      <c r="BF337" s="166"/>
      <c r="BG337" s="166"/>
      <c r="BH337" s="166"/>
    </row>
    <row r="338" spans="1:60" outlineLevel="1" x14ac:dyDescent="0.2">
      <c r="A338" s="167"/>
      <c r="B338" s="177"/>
      <c r="C338" s="201" t="s">
        <v>337</v>
      </c>
      <c r="D338" s="180"/>
      <c r="E338" s="185">
        <v>21.8477</v>
      </c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1"/>
      <c r="U338" s="190"/>
      <c r="V338" s="166"/>
      <c r="W338" s="166"/>
      <c r="X338" s="166"/>
      <c r="Y338" s="166"/>
      <c r="Z338" s="166"/>
      <c r="AA338" s="166"/>
      <c r="AB338" s="166"/>
      <c r="AC338" s="166"/>
      <c r="AD338" s="166"/>
      <c r="AE338" s="166" t="s">
        <v>120</v>
      </c>
      <c r="AF338" s="166">
        <v>0</v>
      </c>
      <c r="AG338" s="166"/>
      <c r="AH338" s="166"/>
      <c r="AI338" s="166"/>
      <c r="AJ338" s="166"/>
      <c r="AK338" s="166"/>
      <c r="AL338" s="166"/>
      <c r="AM338" s="166"/>
      <c r="AN338" s="166"/>
      <c r="AO338" s="166"/>
      <c r="AP338" s="166"/>
      <c r="AQ338" s="166"/>
      <c r="AR338" s="166"/>
      <c r="AS338" s="166"/>
      <c r="AT338" s="166"/>
      <c r="AU338" s="166"/>
      <c r="AV338" s="166"/>
      <c r="AW338" s="166"/>
      <c r="AX338" s="166"/>
      <c r="AY338" s="166"/>
      <c r="AZ338" s="166"/>
      <c r="BA338" s="166"/>
      <c r="BB338" s="166"/>
      <c r="BC338" s="166"/>
      <c r="BD338" s="166"/>
      <c r="BE338" s="166"/>
      <c r="BF338" s="166"/>
      <c r="BG338" s="166"/>
      <c r="BH338" s="166"/>
    </row>
    <row r="339" spans="1:60" ht="22.5" outlineLevel="1" x14ac:dyDescent="0.2">
      <c r="A339" s="167">
        <v>33</v>
      </c>
      <c r="B339" s="177" t="s">
        <v>338</v>
      </c>
      <c r="C339" s="200" t="s">
        <v>339</v>
      </c>
      <c r="D339" s="179" t="s">
        <v>187</v>
      </c>
      <c r="E339" s="184">
        <v>21.8477</v>
      </c>
      <c r="F339" s="190">
        <v>180</v>
      </c>
      <c r="G339" s="190">
        <v>3932.59</v>
      </c>
      <c r="H339" s="190">
        <v>0</v>
      </c>
      <c r="I339" s="190">
        <f>ROUND(E339*H339,2)</f>
        <v>0</v>
      </c>
      <c r="J339" s="190">
        <v>180</v>
      </c>
      <c r="K339" s="190">
        <f>ROUND(E339*J339,2)</f>
        <v>3932.59</v>
      </c>
      <c r="L339" s="190">
        <v>21</v>
      </c>
      <c r="M339" s="190">
        <f>G339*(1+L339/100)</f>
        <v>4758.4339</v>
      </c>
      <c r="N339" s="190">
        <v>0</v>
      </c>
      <c r="O339" s="190">
        <f>ROUND(E339*N339,2)</f>
        <v>0</v>
      </c>
      <c r="P339" s="190">
        <v>0</v>
      </c>
      <c r="Q339" s="190">
        <f>ROUND(E339*P339,2)</f>
        <v>0</v>
      </c>
      <c r="R339" s="190"/>
      <c r="S339" s="190"/>
      <c r="T339" s="191">
        <v>0</v>
      </c>
      <c r="U339" s="190">
        <f>ROUND(E339*T339,2)</f>
        <v>0</v>
      </c>
      <c r="V339" s="166"/>
      <c r="W339" s="166"/>
      <c r="X339" s="166"/>
      <c r="Y339" s="166"/>
      <c r="Z339" s="166"/>
      <c r="AA339" s="166"/>
      <c r="AB339" s="166"/>
      <c r="AC339" s="166"/>
      <c r="AD339" s="166"/>
      <c r="AE339" s="166" t="s">
        <v>334</v>
      </c>
      <c r="AF339" s="166"/>
      <c r="AG339" s="166"/>
      <c r="AH339" s="166"/>
      <c r="AI339" s="166"/>
      <c r="AJ339" s="166"/>
      <c r="AK339" s="166"/>
      <c r="AL339" s="166"/>
      <c r="AM339" s="166"/>
      <c r="AN339" s="166"/>
      <c r="AO339" s="166"/>
      <c r="AP339" s="166"/>
      <c r="AQ339" s="166"/>
      <c r="AR339" s="166"/>
      <c r="AS339" s="166"/>
      <c r="AT339" s="166"/>
      <c r="AU339" s="166"/>
      <c r="AV339" s="166"/>
      <c r="AW339" s="166"/>
      <c r="AX339" s="166"/>
      <c r="AY339" s="166"/>
      <c r="AZ339" s="166"/>
      <c r="BA339" s="166"/>
      <c r="BB339" s="166"/>
      <c r="BC339" s="166"/>
      <c r="BD339" s="166"/>
      <c r="BE339" s="166"/>
      <c r="BF339" s="166"/>
      <c r="BG339" s="166"/>
      <c r="BH339" s="166"/>
    </row>
    <row r="340" spans="1:60" ht="22.5" outlineLevel="1" x14ac:dyDescent="0.2">
      <c r="A340" s="167"/>
      <c r="B340" s="177"/>
      <c r="C340" s="201" t="s">
        <v>335</v>
      </c>
      <c r="D340" s="180"/>
      <c r="E340" s="185"/>
      <c r="F340" s="190"/>
      <c r="G340" s="190"/>
      <c r="H340" s="190"/>
      <c r="I340" s="190"/>
      <c r="J340" s="190"/>
      <c r="K340" s="190"/>
      <c r="L340" s="190"/>
      <c r="M340" s="190"/>
      <c r="N340" s="190"/>
      <c r="O340" s="190"/>
      <c r="P340" s="190"/>
      <c r="Q340" s="190"/>
      <c r="R340" s="190"/>
      <c r="S340" s="190"/>
      <c r="T340" s="191"/>
      <c r="U340" s="190"/>
      <c r="V340" s="166"/>
      <c r="W340" s="166"/>
      <c r="X340" s="166"/>
      <c r="Y340" s="166"/>
      <c r="Z340" s="166"/>
      <c r="AA340" s="166"/>
      <c r="AB340" s="166"/>
      <c r="AC340" s="166"/>
      <c r="AD340" s="166"/>
      <c r="AE340" s="166" t="s">
        <v>120</v>
      </c>
      <c r="AF340" s="166">
        <v>0</v>
      </c>
      <c r="AG340" s="166"/>
      <c r="AH340" s="166"/>
      <c r="AI340" s="166"/>
      <c r="AJ340" s="166"/>
      <c r="AK340" s="166"/>
      <c r="AL340" s="166"/>
      <c r="AM340" s="166"/>
      <c r="AN340" s="166"/>
      <c r="AO340" s="166"/>
      <c r="AP340" s="166"/>
      <c r="AQ340" s="166"/>
      <c r="AR340" s="166"/>
      <c r="AS340" s="166"/>
      <c r="AT340" s="166"/>
      <c r="AU340" s="166"/>
      <c r="AV340" s="166"/>
      <c r="AW340" s="166"/>
      <c r="AX340" s="166"/>
      <c r="AY340" s="166"/>
      <c r="AZ340" s="166"/>
      <c r="BA340" s="166"/>
      <c r="BB340" s="166"/>
      <c r="BC340" s="166"/>
      <c r="BD340" s="166"/>
      <c r="BE340" s="166"/>
      <c r="BF340" s="166"/>
      <c r="BG340" s="166"/>
      <c r="BH340" s="166"/>
    </row>
    <row r="341" spans="1:60" outlineLevel="1" x14ac:dyDescent="0.2">
      <c r="A341" s="167"/>
      <c r="B341" s="177"/>
      <c r="C341" s="201" t="s">
        <v>336</v>
      </c>
      <c r="D341" s="180"/>
      <c r="E341" s="185"/>
      <c r="F341" s="190"/>
      <c r="G341" s="190"/>
      <c r="H341" s="190"/>
      <c r="I341" s="190"/>
      <c r="J341" s="190"/>
      <c r="K341" s="190"/>
      <c r="L341" s="190"/>
      <c r="M341" s="190"/>
      <c r="N341" s="190"/>
      <c r="O341" s="190"/>
      <c r="P341" s="190"/>
      <c r="Q341" s="190"/>
      <c r="R341" s="190"/>
      <c r="S341" s="190"/>
      <c r="T341" s="191"/>
      <c r="U341" s="190"/>
      <c r="V341" s="166"/>
      <c r="W341" s="166"/>
      <c r="X341" s="166"/>
      <c r="Y341" s="166"/>
      <c r="Z341" s="166"/>
      <c r="AA341" s="166"/>
      <c r="AB341" s="166"/>
      <c r="AC341" s="166"/>
      <c r="AD341" s="166"/>
      <c r="AE341" s="166" t="s">
        <v>120</v>
      </c>
      <c r="AF341" s="166">
        <v>0</v>
      </c>
      <c r="AG341" s="166"/>
      <c r="AH341" s="166"/>
      <c r="AI341" s="166"/>
      <c r="AJ341" s="166"/>
      <c r="AK341" s="166"/>
      <c r="AL341" s="166"/>
      <c r="AM341" s="166"/>
      <c r="AN341" s="166"/>
      <c r="AO341" s="166"/>
      <c r="AP341" s="166"/>
      <c r="AQ341" s="166"/>
      <c r="AR341" s="166"/>
      <c r="AS341" s="166"/>
      <c r="AT341" s="166"/>
      <c r="AU341" s="166"/>
      <c r="AV341" s="166"/>
      <c r="AW341" s="166"/>
      <c r="AX341" s="166"/>
      <c r="AY341" s="166"/>
      <c r="AZ341" s="166"/>
      <c r="BA341" s="166"/>
      <c r="BB341" s="166"/>
      <c r="BC341" s="166"/>
      <c r="BD341" s="166"/>
      <c r="BE341" s="166"/>
      <c r="BF341" s="166"/>
      <c r="BG341" s="166"/>
      <c r="BH341" s="166"/>
    </row>
    <row r="342" spans="1:60" outlineLevel="1" x14ac:dyDescent="0.2">
      <c r="A342" s="167"/>
      <c r="B342" s="177"/>
      <c r="C342" s="201" t="s">
        <v>337</v>
      </c>
      <c r="D342" s="180"/>
      <c r="E342" s="185">
        <v>21.8477</v>
      </c>
      <c r="F342" s="190"/>
      <c r="G342" s="190"/>
      <c r="H342" s="190"/>
      <c r="I342" s="190"/>
      <c r="J342" s="190"/>
      <c r="K342" s="190"/>
      <c r="L342" s="190"/>
      <c r="M342" s="190"/>
      <c r="N342" s="190"/>
      <c r="O342" s="190"/>
      <c r="P342" s="190"/>
      <c r="Q342" s="190"/>
      <c r="R342" s="190"/>
      <c r="S342" s="190"/>
      <c r="T342" s="191"/>
      <c r="U342" s="190"/>
      <c r="V342" s="166"/>
      <c r="W342" s="166"/>
      <c r="X342" s="166"/>
      <c r="Y342" s="166"/>
      <c r="Z342" s="166"/>
      <c r="AA342" s="166"/>
      <c r="AB342" s="166"/>
      <c r="AC342" s="166"/>
      <c r="AD342" s="166"/>
      <c r="AE342" s="166" t="s">
        <v>120</v>
      </c>
      <c r="AF342" s="166">
        <v>0</v>
      </c>
      <c r="AG342" s="166"/>
      <c r="AH342" s="166"/>
      <c r="AI342" s="166"/>
      <c r="AJ342" s="166"/>
      <c r="AK342" s="166"/>
      <c r="AL342" s="166"/>
      <c r="AM342" s="166"/>
      <c r="AN342" s="166"/>
      <c r="AO342" s="166"/>
      <c r="AP342" s="166"/>
      <c r="AQ342" s="166"/>
      <c r="AR342" s="166"/>
      <c r="AS342" s="166"/>
      <c r="AT342" s="166"/>
      <c r="AU342" s="166"/>
      <c r="AV342" s="166"/>
      <c r="AW342" s="166"/>
      <c r="AX342" s="166"/>
      <c r="AY342" s="166"/>
      <c r="AZ342" s="166"/>
      <c r="BA342" s="166"/>
      <c r="BB342" s="166"/>
      <c r="BC342" s="166"/>
      <c r="BD342" s="166"/>
      <c r="BE342" s="166"/>
      <c r="BF342" s="166"/>
      <c r="BG342" s="166"/>
      <c r="BH342" s="166"/>
    </row>
    <row r="343" spans="1:60" ht="22.5" outlineLevel="1" x14ac:dyDescent="0.2">
      <c r="A343" s="167">
        <v>34</v>
      </c>
      <c r="B343" s="177" t="s">
        <v>340</v>
      </c>
      <c r="C343" s="200" t="s">
        <v>341</v>
      </c>
      <c r="D343" s="179" t="s">
        <v>187</v>
      </c>
      <c r="E343" s="184">
        <v>393.2586</v>
      </c>
      <c r="F343" s="190">
        <v>12</v>
      </c>
      <c r="G343" s="190">
        <v>4719.1000000000004</v>
      </c>
      <c r="H343" s="190">
        <v>0</v>
      </c>
      <c r="I343" s="190">
        <f>ROUND(E343*H343,2)</f>
        <v>0</v>
      </c>
      <c r="J343" s="190">
        <v>12</v>
      </c>
      <c r="K343" s="190">
        <f>ROUND(E343*J343,2)</f>
        <v>4719.1000000000004</v>
      </c>
      <c r="L343" s="190">
        <v>21</v>
      </c>
      <c r="M343" s="190">
        <f>G343*(1+L343/100)</f>
        <v>5710.1109999999999</v>
      </c>
      <c r="N343" s="190">
        <v>0</v>
      </c>
      <c r="O343" s="190">
        <f>ROUND(E343*N343,2)</f>
        <v>0</v>
      </c>
      <c r="P343" s="190">
        <v>0</v>
      </c>
      <c r="Q343" s="190">
        <f>ROUND(E343*P343,2)</f>
        <v>0</v>
      </c>
      <c r="R343" s="190"/>
      <c r="S343" s="190"/>
      <c r="T343" s="191">
        <v>0</v>
      </c>
      <c r="U343" s="190">
        <f>ROUND(E343*T343,2)</f>
        <v>0</v>
      </c>
      <c r="V343" s="166"/>
      <c r="W343" s="166"/>
      <c r="X343" s="166"/>
      <c r="Y343" s="166"/>
      <c r="Z343" s="166"/>
      <c r="AA343" s="166"/>
      <c r="AB343" s="166"/>
      <c r="AC343" s="166"/>
      <c r="AD343" s="166"/>
      <c r="AE343" s="166" t="s">
        <v>334</v>
      </c>
      <c r="AF343" s="166"/>
      <c r="AG343" s="166"/>
      <c r="AH343" s="166"/>
      <c r="AI343" s="166"/>
      <c r="AJ343" s="166"/>
      <c r="AK343" s="166"/>
      <c r="AL343" s="166"/>
      <c r="AM343" s="166"/>
      <c r="AN343" s="166"/>
      <c r="AO343" s="166"/>
      <c r="AP343" s="166"/>
      <c r="AQ343" s="166"/>
      <c r="AR343" s="166"/>
      <c r="AS343" s="166"/>
      <c r="AT343" s="166"/>
      <c r="AU343" s="166"/>
      <c r="AV343" s="166"/>
      <c r="AW343" s="166"/>
      <c r="AX343" s="166"/>
      <c r="AY343" s="166"/>
      <c r="AZ343" s="166"/>
      <c r="BA343" s="166"/>
      <c r="BB343" s="166"/>
      <c r="BC343" s="166"/>
      <c r="BD343" s="166"/>
      <c r="BE343" s="166"/>
      <c r="BF343" s="166"/>
      <c r="BG343" s="166"/>
      <c r="BH343" s="166"/>
    </row>
    <row r="344" spans="1:60" ht="22.5" outlineLevel="1" x14ac:dyDescent="0.2">
      <c r="A344" s="167"/>
      <c r="B344" s="177"/>
      <c r="C344" s="201" t="s">
        <v>335</v>
      </c>
      <c r="D344" s="180"/>
      <c r="E344" s="185"/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0"/>
      <c r="R344" s="190"/>
      <c r="S344" s="190"/>
      <c r="T344" s="191"/>
      <c r="U344" s="190"/>
      <c r="V344" s="166"/>
      <c r="W344" s="166"/>
      <c r="X344" s="166"/>
      <c r="Y344" s="166"/>
      <c r="Z344" s="166"/>
      <c r="AA344" s="166"/>
      <c r="AB344" s="166"/>
      <c r="AC344" s="166"/>
      <c r="AD344" s="166"/>
      <c r="AE344" s="166" t="s">
        <v>120</v>
      </c>
      <c r="AF344" s="166">
        <v>0</v>
      </c>
      <c r="AG344" s="166"/>
      <c r="AH344" s="166"/>
      <c r="AI344" s="166"/>
      <c r="AJ344" s="166"/>
      <c r="AK344" s="166"/>
      <c r="AL344" s="166"/>
      <c r="AM344" s="166"/>
      <c r="AN344" s="166"/>
      <c r="AO344" s="166"/>
      <c r="AP344" s="166"/>
      <c r="AQ344" s="166"/>
      <c r="AR344" s="166"/>
      <c r="AS344" s="166"/>
      <c r="AT344" s="166"/>
      <c r="AU344" s="166"/>
      <c r="AV344" s="166"/>
      <c r="AW344" s="166"/>
      <c r="AX344" s="166"/>
      <c r="AY344" s="166"/>
      <c r="AZ344" s="166"/>
      <c r="BA344" s="166"/>
      <c r="BB344" s="166"/>
      <c r="BC344" s="166"/>
      <c r="BD344" s="166"/>
      <c r="BE344" s="166"/>
      <c r="BF344" s="166"/>
      <c r="BG344" s="166"/>
      <c r="BH344" s="166"/>
    </row>
    <row r="345" spans="1:60" outlineLevel="1" x14ac:dyDescent="0.2">
      <c r="A345" s="167"/>
      <c r="B345" s="177"/>
      <c r="C345" s="201" t="s">
        <v>336</v>
      </c>
      <c r="D345" s="180"/>
      <c r="E345" s="185"/>
      <c r="F345" s="190"/>
      <c r="G345" s="190"/>
      <c r="H345" s="190"/>
      <c r="I345" s="190"/>
      <c r="J345" s="190"/>
      <c r="K345" s="190"/>
      <c r="L345" s="190"/>
      <c r="M345" s="190"/>
      <c r="N345" s="190"/>
      <c r="O345" s="190"/>
      <c r="P345" s="190"/>
      <c r="Q345" s="190"/>
      <c r="R345" s="190"/>
      <c r="S345" s="190"/>
      <c r="T345" s="191"/>
      <c r="U345" s="190"/>
      <c r="V345" s="166"/>
      <c r="W345" s="166"/>
      <c r="X345" s="166"/>
      <c r="Y345" s="166"/>
      <c r="Z345" s="166"/>
      <c r="AA345" s="166"/>
      <c r="AB345" s="166"/>
      <c r="AC345" s="166"/>
      <c r="AD345" s="166"/>
      <c r="AE345" s="166" t="s">
        <v>120</v>
      </c>
      <c r="AF345" s="166">
        <v>0</v>
      </c>
      <c r="AG345" s="166"/>
      <c r="AH345" s="166"/>
      <c r="AI345" s="166"/>
      <c r="AJ345" s="166"/>
      <c r="AK345" s="166"/>
      <c r="AL345" s="166"/>
      <c r="AM345" s="166"/>
      <c r="AN345" s="166"/>
      <c r="AO345" s="166"/>
      <c r="AP345" s="166"/>
      <c r="AQ345" s="166"/>
      <c r="AR345" s="166"/>
      <c r="AS345" s="166"/>
      <c r="AT345" s="166"/>
      <c r="AU345" s="166"/>
      <c r="AV345" s="166"/>
      <c r="AW345" s="166"/>
      <c r="AX345" s="166"/>
      <c r="AY345" s="166"/>
      <c r="AZ345" s="166"/>
      <c r="BA345" s="166"/>
      <c r="BB345" s="166"/>
      <c r="BC345" s="166"/>
      <c r="BD345" s="166"/>
      <c r="BE345" s="166"/>
      <c r="BF345" s="166"/>
      <c r="BG345" s="166"/>
      <c r="BH345" s="166"/>
    </row>
    <row r="346" spans="1:60" outlineLevel="1" x14ac:dyDescent="0.2">
      <c r="A346" s="167"/>
      <c r="B346" s="177"/>
      <c r="C346" s="201" t="s">
        <v>342</v>
      </c>
      <c r="D346" s="180"/>
      <c r="E346" s="185">
        <v>393.2586</v>
      </c>
      <c r="F346" s="190"/>
      <c r="G346" s="190"/>
      <c r="H346" s="190"/>
      <c r="I346" s="190"/>
      <c r="J346" s="190"/>
      <c r="K346" s="190"/>
      <c r="L346" s="190"/>
      <c r="M346" s="190"/>
      <c r="N346" s="190"/>
      <c r="O346" s="190"/>
      <c r="P346" s="190"/>
      <c r="Q346" s="190"/>
      <c r="R346" s="190"/>
      <c r="S346" s="190"/>
      <c r="T346" s="191"/>
      <c r="U346" s="190"/>
      <c r="V346" s="166"/>
      <c r="W346" s="166"/>
      <c r="X346" s="166"/>
      <c r="Y346" s="166"/>
      <c r="Z346" s="166"/>
      <c r="AA346" s="166"/>
      <c r="AB346" s="166"/>
      <c r="AC346" s="166"/>
      <c r="AD346" s="166"/>
      <c r="AE346" s="166" t="s">
        <v>120</v>
      </c>
      <c r="AF346" s="166">
        <v>0</v>
      </c>
      <c r="AG346" s="166"/>
      <c r="AH346" s="166"/>
      <c r="AI346" s="166"/>
      <c r="AJ346" s="166"/>
      <c r="AK346" s="166"/>
      <c r="AL346" s="166"/>
      <c r="AM346" s="166"/>
      <c r="AN346" s="166"/>
      <c r="AO346" s="166"/>
      <c r="AP346" s="166"/>
      <c r="AQ346" s="166"/>
      <c r="AR346" s="166"/>
      <c r="AS346" s="166"/>
      <c r="AT346" s="166"/>
      <c r="AU346" s="166"/>
      <c r="AV346" s="166"/>
      <c r="AW346" s="166"/>
      <c r="AX346" s="166"/>
      <c r="AY346" s="166"/>
      <c r="AZ346" s="166"/>
      <c r="BA346" s="166"/>
      <c r="BB346" s="166"/>
      <c r="BC346" s="166"/>
      <c r="BD346" s="166"/>
      <c r="BE346" s="166"/>
      <c r="BF346" s="166"/>
      <c r="BG346" s="166"/>
      <c r="BH346" s="166"/>
    </row>
    <row r="347" spans="1:60" ht="22.5" outlineLevel="1" x14ac:dyDescent="0.2">
      <c r="A347" s="167">
        <v>35</v>
      </c>
      <c r="B347" s="177" t="s">
        <v>343</v>
      </c>
      <c r="C347" s="200" t="s">
        <v>344</v>
      </c>
      <c r="D347" s="179" t="s">
        <v>187</v>
      </c>
      <c r="E347" s="184">
        <v>21.8477</v>
      </c>
      <c r="F347" s="190">
        <v>145</v>
      </c>
      <c r="G347" s="190">
        <v>3167.92</v>
      </c>
      <c r="H347" s="190">
        <v>0</v>
      </c>
      <c r="I347" s="190">
        <f>ROUND(E347*H347,2)</f>
        <v>0</v>
      </c>
      <c r="J347" s="190">
        <v>145</v>
      </c>
      <c r="K347" s="190">
        <f>ROUND(E347*J347,2)</f>
        <v>3167.92</v>
      </c>
      <c r="L347" s="190">
        <v>21</v>
      </c>
      <c r="M347" s="190">
        <f>G347*(1+L347/100)</f>
        <v>3833.1831999999999</v>
      </c>
      <c r="N347" s="190">
        <v>0</v>
      </c>
      <c r="O347" s="190">
        <f>ROUND(E347*N347,2)</f>
        <v>0</v>
      </c>
      <c r="P347" s="190">
        <v>0</v>
      </c>
      <c r="Q347" s="190">
        <f>ROUND(E347*P347,2)</f>
        <v>0</v>
      </c>
      <c r="R347" s="190"/>
      <c r="S347" s="190"/>
      <c r="T347" s="191">
        <v>0</v>
      </c>
      <c r="U347" s="190">
        <f>ROUND(E347*T347,2)</f>
        <v>0</v>
      </c>
      <c r="V347" s="166"/>
      <c r="W347" s="166"/>
      <c r="X347" s="166"/>
      <c r="Y347" s="166"/>
      <c r="Z347" s="166"/>
      <c r="AA347" s="166"/>
      <c r="AB347" s="166"/>
      <c r="AC347" s="166"/>
      <c r="AD347" s="166"/>
      <c r="AE347" s="166" t="s">
        <v>334</v>
      </c>
      <c r="AF347" s="166"/>
      <c r="AG347" s="166"/>
      <c r="AH347" s="166"/>
      <c r="AI347" s="166"/>
      <c r="AJ347" s="166"/>
      <c r="AK347" s="166"/>
      <c r="AL347" s="166"/>
      <c r="AM347" s="166"/>
      <c r="AN347" s="166"/>
      <c r="AO347" s="166"/>
      <c r="AP347" s="166"/>
      <c r="AQ347" s="166"/>
      <c r="AR347" s="166"/>
      <c r="AS347" s="166"/>
      <c r="AT347" s="166"/>
      <c r="AU347" s="166"/>
      <c r="AV347" s="166"/>
      <c r="AW347" s="166"/>
      <c r="AX347" s="166"/>
      <c r="AY347" s="166"/>
      <c r="AZ347" s="166"/>
      <c r="BA347" s="166"/>
      <c r="BB347" s="166"/>
      <c r="BC347" s="166"/>
      <c r="BD347" s="166"/>
      <c r="BE347" s="166"/>
      <c r="BF347" s="166"/>
      <c r="BG347" s="166"/>
      <c r="BH347" s="166"/>
    </row>
    <row r="348" spans="1:60" ht="22.5" outlineLevel="1" x14ac:dyDescent="0.2">
      <c r="A348" s="167"/>
      <c r="B348" s="177"/>
      <c r="C348" s="201" t="s">
        <v>335</v>
      </c>
      <c r="D348" s="180"/>
      <c r="E348" s="185"/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0"/>
      <c r="R348" s="190"/>
      <c r="S348" s="190"/>
      <c r="T348" s="191"/>
      <c r="U348" s="190"/>
      <c r="V348" s="166"/>
      <c r="W348" s="166"/>
      <c r="X348" s="166"/>
      <c r="Y348" s="166"/>
      <c r="Z348" s="166"/>
      <c r="AA348" s="166"/>
      <c r="AB348" s="166"/>
      <c r="AC348" s="166"/>
      <c r="AD348" s="166"/>
      <c r="AE348" s="166" t="s">
        <v>120</v>
      </c>
      <c r="AF348" s="166">
        <v>0</v>
      </c>
      <c r="AG348" s="166"/>
      <c r="AH348" s="166"/>
      <c r="AI348" s="166"/>
      <c r="AJ348" s="166"/>
      <c r="AK348" s="166"/>
      <c r="AL348" s="166"/>
      <c r="AM348" s="166"/>
      <c r="AN348" s="166"/>
      <c r="AO348" s="166"/>
      <c r="AP348" s="166"/>
      <c r="AQ348" s="166"/>
      <c r="AR348" s="166"/>
      <c r="AS348" s="166"/>
      <c r="AT348" s="166"/>
      <c r="AU348" s="166"/>
      <c r="AV348" s="166"/>
      <c r="AW348" s="166"/>
      <c r="AX348" s="166"/>
      <c r="AY348" s="166"/>
      <c r="AZ348" s="166"/>
      <c r="BA348" s="166"/>
      <c r="BB348" s="166"/>
      <c r="BC348" s="166"/>
      <c r="BD348" s="166"/>
      <c r="BE348" s="166"/>
      <c r="BF348" s="166"/>
      <c r="BG348" s="166"/>
      <c r="BH348" s="166"/>
    </row>
    <row r="349" spans="1:60" outlineLevel="1" x14ac:dyDescent="0.2">
      <c r="A349" s="167"/>
      <c r="B349" s="177"/>
      <c r="C349" s="201" t="s">
        <v>336</v>
      </c>
      <c r="D349" s="180"/>
      <c r="E349" s="185"/>
      <c r="F349" s="190"/>
      <c r="G349" s="190"/>
      <c r="H349" s="190"/>
      <c r="I349" s="190"/>
      <c r="J349" s="190"/>
      <c r="K349" s="190"/>
      <c r="L349" s="190"/>
      <c r="M349" s="190"/>
      <c r="N349" s="190"/>
      <c r="O349" s="190"/>
      <c r="P349" s="190"/>
      <c r="Q349" s="190"/>
      <c r="R349" s="190"/>
      <c r="S349" s="190"/>
      <c r="T349" s="191"/>
      <c r="U349" s="190"/>
      <c r="V349" s="166"/>
      <c r="W349" s="166"/>
      <c r="X349" s="166"/>
      <c r="Y349" s="166"/>
      <c r="Z349" s="166"/>
      <c r="AA349" s="166"/>
      <c r="AB349" s="166"/>
      <c r="AC349" s="166"/>
      <c r="AD349" s="166"/>
      <c r="AE349" s="166" t="s">
        <v>120</v>
      </c>
      <c r="AF349" s="166">
        <v>0</v>
      </c>
      <c r="AG349" s="166"/>
      <c r="AH349" s="166"/>
      <c r="AI349" s="166"/>
      <c r="AJ349" s="166"/>
      <c r="AK349" s="166"/>
      <c r="AL349" s="166"/>
      <c r="AM349" s="166"/>
      <c r="AN349" s="166"/>
      <c r="AO349" s="166"/>
      <c r="AP349" s="166"/>
      <c r="AQ349" s="166"/>
      <c r="AR349" s="166"/>
      <c r="AS349" s="166"/>
      <c r="AT349" s="166"/>
      <c r="AU349" s="166"/>
      <c r="AV349" s="166"/>
      <c r="AW349" s="166"/>
      <c r="AX349" s="166"/>
      <c r="AY349" s="166"/>
      <c r="AZ349" s="166"/>
      <c r="BA349" s="166"/>
      <c r="BB349" s="166"/>
      <c r="BC349" s="166"/>
      <c r="BD349" s="166"/>
      <c r="BE349" s="166"/>
      <c r="BF349" s="166"/>
      <c r="BG349" s="166"/>
      <c r="BH349" s="166"/>
    </row>
    <row r="350" spans="1:60" outlineLevel="1" x14ac:dyDescent="0.2">
      <c r="A350" s="167"/>
      <c r="B350" s="177"/>
      <c r="C350" s="201" t="s">
        <v>337</v>
      </c>
      <c r="D350" s="180"/>
      <c r="E350" s="185">
        <v>21.8477</v>
      </c>
      <c r="F350" s="190"/>
      <c r="G350" s="190"/>
      <c r="H350" s="190"/>
      <c r="I350" s="190"/>
      <c r="J350" s="190"/>
      <c r="K350" s="190"/>
      <c r="L350" s="190"/>
      <c r="M350" s="190"/>
      <c r="N350" s="190"/>
      <c r="O350" s="190"/>
      <c r="P350" s="190"/>
      <c r="Q350" s="190"/>
      <c r="R350" s="190"/>
      <c r="S350" s="190"/>
      <c r="T350" s="191"/>
      <c r="U350" s="190"/>
      <c r="V350" s="166"/>
      <c r="W350" s="166"/>
      <c r="X350" s="166"/>
      <c r="Y350" s="166"/>
      <c r="Z350" s="166"/>
      <c r="AA350" s="166"/>
      <c r="AB350" s="166"/>
      <c r="AC350" s="166"/>
      <c r="AD350" s="166"/>
      <c r="AE350" s="166" t="s">
        <v>120</v>
      </c>
      <c r="AF350" s="166">
        <v>0</v>
      </c>
      <c r="AG350" s="166"/>
      <c r="AH350" s="166"/>
      <c r="AI350" s="166"/>
      <c r="AJ350" s="166"/>
      <c r="AK350" s="166"/>
      <c r="AL350" s="166"/>
      <c r="AM350" s="166"/>
      <c r="AN350" s="166"/>
      <c r="AO350" s="166"/>
      <c r="AP350" s="166"/>
      <c r="AQ350" s="166"/>
      <c r="AR350" s="166"/>
      <c r="AS350" s="166"/>
      <c r="AT350" s="166"/>
      <c r="AU350" s="166"/>
      <c r="AV350" s="166"/>
      <c r="AW350" s="166"/>
      <c r="AX350" s="166"/>
      <c r="AY350" s="166"/>
      <c r="AZ350" s="166"/>
      <c r="BA350" s="166"/>
      <c r="BB350" s="166"/>
      <c r="BC350" s="166"/>
      <c r="BD350" s="166"/>
      <c r="BE350" s="166"/>
      <c r="BF350" s="166"/>
      <c r="BG350" s="166"/>
      <c r="BH350" s="166"/>
    </row>
    <row r="351" spans="1:60" ht="22.5" outlineLevel="1" x14ac:dyDescent="0.2">
      <c r="A351" s="167">
        <v>36</v>
      </c>
      <c r="B351" s="177" t="s">
        <v>345</v>
      </c>
      <c r="C351" s="200" t="s">
        <v>346</v>
      </c>
      <c r="D351" s="179" t="s">
        <v>187</v>
      </c>
      <c r="E351" s="184">
        <v>65.543099999999995</v>
      </c>
      <c r="F351" s="190">
        <v>18</v>
      </c>
      <c r="G351" s="190">
        <v>1179.78</v>
      </c>
      <c r="H351" s="190">
        <v>0</v>
      </c>
      <c r="I351" s="190">
        <f>ROUND(E351*H351,2)</f>
        <v>0</v>
      </c>
      <c r="J351" s="190">
        <v>18</v>
      </c>
      <c r="K351" s="190">
        <f>ROUND(E351*J351,2)</f>
        <v>1179.78</v>
      </c>
      <c r="L351" s="190">
        <v>21</v>
      </c>
      <c r="M351" s="190">
        <f>G351*(1+L351/100)</f>
        <v>1427.5337999999999</v>
      </c>
      <c r="N351" s="190">
        <v>0</v>
      </c>
      <c r="O351" s="190">
        <f>ROUND(E351*N351,2)</f>
        <v>0</v>
      </c>
      <c r="P351" s="190">
        <v>0</v>
      </c>
      <c r="Q351" s="190">
        <f>ROUND(E351*P351,2)</f>
        <v>0</v>
      </c>
      <c r="R351" s="190"/>
      <c r="S351" s="190"/>
      <c r="T351" s="191">
        <v>0</v>
      </c>
      <c r="U351" s="190">
        <f>ROUND(E351*T351,2)</f>
        <v>0</v>
      </c>
      <c r="V351" s="166"/>
      <c r="W351" s="166"/>
      <c r="X351" s="166"/>
      <c r="Y351" s="166"/>
      <c r="Z351" s="166"/>
      <c r="AA351" s="166"/>
      <c r="AB351" s="166"/>
      <c r="AC351" s="166"/>
      <c r="AD351" s="166"/>
      <c r="AE351" s="166" t="s">
        <v>334</v>
      </c>
      <c r="AF351" s="166"/>
      <c r="AG351" s="166"/>
      <c r="AH351" s="166"/>
      <c r="AI351" s="166"/>
      <c r="AJ351" s="166"/>
      <c r="AK351" s="166"/>
      <c r="AL351" s="166"/>
      <c r="AM351" s="166"/>
      <c r="AN351" s="166"/>
      <c r="AO351" s="166"/>
      <c r="AP351" s="166"/>
      <c r="AQ351" s="166"/>
      <c r="AR351" s="166"/>
      <c r="AS351" s="166"/>
      <c r="AT351" s="166"/>
      <c r="AU351" s="166"/>
      <c r="AV351" s="166"/>
      <c r="AW351" s="166"/>
      <c r="AX351" s="166"/>
      <c r="AY351" s="166"/>
      <c r="AZ351" s="166"/>
      <c r="BA351" s="166"/>
      <c r="BB351" s="166"/>
      <c r="BC351" s="166"/>
      <c r="BD351" s="166"/>
      <c r="BE351" s="166"/>
      <c r="BF351" s="166"/>
      <c r="BG351" s="166"/>
      <c r="BH351" s="166"/>
    </row>
    <row r="352" spans="1:60" ht="22.5" outlineLevel="1" x14ac:dyDescent="0.2">
      <c r="A352" s="167"/>
      <c r="B352" s="177"/>
      <c r="C352" s="201" t="s">
        <v>335</v>
      </c>
      <c r="D352" s="180"/>
      <c r="E352" s="185"/>
      <c r="F352" s="190"/>
      <c r="G352" s="190"/>
      <c r="H352" s="190"/>
      <c r="I352" s="190"/>
      <c r="J352" s="190"/>
      <c r="K352" s="190"/>
      <c r="L352" s="190"/>
      <c r="M352" s="190"/>
      <c r="N352" s="190"/>
      <c r="O352" s="190"/>
      <c r="P352" s="190"/>
      <c r="Q352" s="190"/>
      <c r="R352" s="190"/>
      <c r="S352" s="190"/>
      <c r="T352" s="191"/>
      <c r="U352" s="190"/>
      <c r="V352" s="166"/>
      <c r="W352" s="166"/>
      <c r="X352" s="166"/>
      <c r="Y352" s="166"/>
      <c r="Z352" s="166"/>
      <c r="AA352" s="166"/>
      <c r="AB352" s="166"/>
      <c r="AC352" s="166"/>
      <c r="AD352" s="166"/>
      <c r="AE352" s="166" t="s">
        <v>120</v>
      </c>
      <c r="AF352" s="166">
        <v>0</v>
      </c>
      <c r="AG352" s="166"/>
      <c r="AH352" s="166"/>
      <c r="AI352" s="166"/>
      <c r="AJ352" s="166"/>
      <c r="AK352" s="166"/>
      <c r="AL352" s="166"/>
      <c r="AM352" s="166"/>
      <c r="AN352" s="166"/>
      <c r="AO352" s="166"/>
      <c r="AP352" s="166"/>
      <c r="AQ352" s="166"/>
      <c r="AR352" s="166"/>
      <c r="AS352" s="166"/>
      <c r="AT352" s="166"/>
      <c r="AU352" s="166"/>
      <c r="AV352" s="166"/>
      <c r="AW352" s="166"/>
      <c r="AX352" s="166"/>
      <c r="AY352" s="166"/>
      <c r="AZ352" s="166"/>
      <c r="BA352" s="166"/>
      <c r="BB352" s="166"/>
      <c r="BC352" s="166"/>
      <c r="BD352" s="166"/>
      <c r="BE352" s="166"/>
      <c r="BF352" s="166"/>
      <c r="BG352" s="166"/>
      <c r="BH352" s="166"/>
    </row>
    <row r="353" spans="1:60" outlineLevel="1" x14ac:dyDescent="0.2">
      <c r="A353" s="167"/>
      <c r="B353" s="177"/>
      <c r="C353" s="201" t="s">
        <v>336</v>
      </c>
      <c r="D353" s="180"/>
      <c r="E353" s="185"/>
      <c r="F353" s="190"/>
      <c r="G353" s="190"/>
      <c r="H353" s="190"/>
      <c r="I353" s="190"/>
      <c r="J353" s="190"/>
      <c r="K353" s="190"/>
      <c r="L353" s="190"/>
      <c r="M353" s="190"/>
      <c r="N353" s="190"/>
      <c r="O353" s="190"/>
      <c r="P353" s="190"/>
      <c r="Q353" s="190"/>
      <c r="R353" s="190"/>
      <c r="S353" s="190"/>
      <c r="T353" s="191"/>
      <c r="U353" s="190"/>
      <c r="V353" s="166"/>
      <c r="W353" s="166"/>
      <c r="X353" s="166"/>
      <c r="Y353" s="166"/>
      <c r="Z353" s="166"/>
      <c r="AA353" s="166"/>
      <c r="AB353" s="166"/>
      <c r="AC353" s="166"/>
      <c r="AD353" s="166"/>
      <c r="AE353" s="166" t="s">
        <v>120</v>
      </c>
      <c r="AF353" s="166">
        <v>0</v>
      </c>
      <c r="AG353" s="166"/>
      <c r="AH353" s="166"/>
      <c r="AI353" s="166"/>
      <c r="AJ353" s="166"/>
      <c r="AK353" s="166"/>
      <c r="AL353" s="166"/>
      <c r="AM353" s="166"/>
      <c r="AN353" s="166"/>
      <c r="AO353" s="166"/>
      <c r="AP353" s="166"/>
      <c r="AQ353" s="166"/>
      <c r="AR353" s="166"/>
      <c r="AS353" s="166"/>
      <c r="AT353" s="166"/>
      <c r="AU353" s="166"/>
      <c r="AV353" s="166"/>
      <c r="AW353" s="166"/>
      <c r="AX353" s="166"/>
      <c r="AY353" s="166"/>
      <c r="AZ353" s="166"/>
      <c r="BA353" s="166"/>
      <c r="BB353" s="166"/>
      <c r="BC353" s="166"/>
      <c r="BD353" s="166"/>
      <c r="BE353" s="166"/>
      <c r="BF353" s="166"/>
      <c r="BG353" s="166"/>
      <c r="BH353" s="166"/>
    </row>
    <row r="354" spans="1:60" outlineLevel="1" x14ac:dyDescent="0.2">
      <c r="A354" s="167"/>
      <c r="B354" s="177"/>
      <c r="C354" s="201" t="s">
        <v>347</v>
      </c>
      <c r="D354" s="180"/>
      <c r="E354" s="185">
        <v>65.543099999999995</v>
      </c>
      <c r="F354" s="190"/>
      <c r="G354" s="190"/>
      <c r="H354" s="190"/>
      <c r="I354" s="190"/>
      <c r="J354" s="190"/>
      <c r="K354" s="190"/>
      <c r="L354" s="190"/>
      <c r="M354" s="190"/>
      <c r="N354" s="190"/>
      <c r="O354" s="190"/>
      <c r="P354" s="190"/>
      <c r="Q354" s="190"/>
      <c r="R354" s="190"/>
      <c r="S354" s="190"/>
      <c r="T354" s="191"/>
      <c r="U354" s="190"/>
      <c r="V354" s="166"/>
      <c r="W354" s="166"/>
      <c r="X354" s="166"/>
      <c r="Y354" s="166"/>
      <c r="Z354" s="166"/>
      <c r="AA354" s="166"/>
      <c r="AB354" s="166"/>
      <c r="AC354" s="166"/>
      <c r="AD354" s="166"/>
      <c r="AE354" s="166" t="s">
        <v>120</v>
      </c>
      <c r="AF354" s="166">
        <v>0</v>
      </c>
      <c r="AG354" s="166"/>
      <c r="AH354" s="166"/>
      <c r="AI354" s="166"/>
      <c r="AJ354" s="166"/>
      <c r="AK354" s="166"/>
      <c r="AL354" s="166"/>
      <c r="AM354" s="166"/>
      <c r="AN354" s="166"/>
      <c r="AO354" s="166"/>
      <c r="AP354" s="166"/>
      <c r="AQ354" s="166"/>
      <c r="AR354" s="166"/>
      <c r="AS354" s="166"/>
      <c r="AT354" s="166"/>
      <c r="AU354" s="166"/>
      <c r="AV354" s="166"/>
      <c r="AW354" s="166"/>
      <c r="AX354" s="166"/>
      <c r="AY354" s="166"/>
      <c r="AZ354" s="166"/>
      <c r="BA354" s="166"/>
      <c r="BB354" s="166"/>
      <c r="BC354" s="166"/>
      <c r="BD354" s="166"/>
      <c r="BE354" s="166"/>
      <c r="BF354" s="166"/>
      <c r="BG354" s="166"/>
      <c r="BH354" s="166"/>
    </row>
    <row r="355" spans="1:60" ht="22.5" outlineLevel="1" x14ac:dyDescent="0.2">
      <c r="A355" s="167">
        <v>37</v>
      </c>
      <c r="B355" s="177" t="s">
        <v>348</v>
      </c>
      <c r="C355" s="200" t="s">
        <v>349</v>
      </c>
      <c r="D355" s="179" t="s">
        <v>187</v>
      </c>
      <c r="E355" s="184">
        <v>21.8477</v>
      </c>
      <c r="F355" s="190">
        <v>200</v>
      </c>
      <c r="G355" s="190">
        <v>4369.54</v>
      </c>
      <c r="H355" s="190">
        <v>0</v>
      </c>
      <c r="I355" s="190">
        <f>ROUND(E355*H355,2)</f>
        <v>0</v>
      </c>
      <c r="J355" s="190">
        <v>200</v>
      </c>
      <c r="K355" s="190">
        <f>ROUND(E355*J355,2)</f>
        <v>4369.54</v>
      </c>
      <c r="L355" s="190">
        <v>21</v>
      </c>
      <c r="M355" s="190">
        <f>G355*(1+L355/100)</f>
        <v>5287.1433999999999</v>
      </c>
      <c r="N355" s="190">
        <v>0</v>
      </c>
      <c r="O355" s="190">
        <f>ROUND(E355*N355,2)</f>
        <v>0</v>
      </c>
      <c r="P355" s="190">
        <v>0</v>
      </c>
      <c r="Q355" s="190">
        <f>ROUND(E355*P355,2)</f>
        <v>0</v>
      </c>
      <c r="R355" s="190"/>
      <c r="S355" s="190"/>
      <c r="T355" s="191">
        <v>0</v>
      </c>
      <c r="U355" s="190">
        <f>ROUND(E355*T355,2)</f>
        <v>0</v>
      </c>
      <c r="V355" s="166"/>
      <c r="W355" s="166"/>
      <c r="X355" s="166"/>
      <c r="Y355" s="166"/>
      <c r="Z355" s="166"/>
      <c r="AA355" s="166"/>
      <c r="AB355" s="166"/>
      <c r="AC355" s="166"/>
      <c r="AD355" s="166"/>
      <c r="AE355" s="166" t="s">
        <v>334</v>
      </c>
      <c r="AF355" s="166"/>
      <c r="AG355" s="166"/>
      <c r="AH355" s="166"/>
      <c r="AI355" s="166"/>
      <c r="AJ355" s="166"/>
      <c r="AK355" s="166"/>
      <c r="AL355" s="166"/>
      <c r="AM355" s="166"/>
      <c r="AN355" s="166"/>
      <c r="AO355" s="166"/>
      <c r="AP355" s="166"/>
      <c r="AQ355" s="166"/>
      <c r="AR355" s="166"/>
      <c r="AS355" s="166"/>
      <c r="AT355" s="166"/>
      <c r="AU355" s="166"/>
      <c r="AV355" s="166"/>
      <c r="AW355" s="166"/>
      <c r="AX355" s="166"/>
      <c r="AY355" s="166"/>
      <c r="AZ355" s="166"/>
      <c r="BA355" s="166"/>
      <c r="BB355" s="166"/>
      <c r="BC355" s="166"/>
      <c r="BD355" s="166"/>
      <c r="BE355" s="166"/>
      <c r="BF355" s="166"/>
      <c r="BG355" s="166"/>
      <c r="BH355" s="166"/>
    </row>
    <row r="356" spans="1:60" ht="22.5" outlineLevel="1" x14ac:dyDescent="0.2">
      <c r="A356" s="167"/>
      <c r="B356" s="177"/>
      <c r="C356" s="201" t="s">
        <v>335</v>
      </c>
      <c r="D356" s="180"/>
      <c r="E356" s="185"/>
      <c r="F356" s="190"/>
      <c r="G356" s="190"/>
      <c r="H356" s="190"/>
      <c r="I356" s="190"/>
      <c r="J356" s="190"/>
      <c r="K356" s="190"/>
      <c r="L356" s="190"/>
      <c r="M356" s="190"/>
      <c r="N356" s="190"/>
      <c r="O356" s="190"/>
      <c r="P356" s="190"/>
      <c r="Q356" s="190"/>
      <c r="R356" s="190"/>
      <c r="S356" s="190"/>
      <c r="T356" s="191"/>
      <c r="U356" s="190"/>
      <c r="V356" s="166"/>
      <c r="W356" s="166"/>
      <c r="X356" s="166"/>
      <c r="Y356" s="166"/>
      <c r="Z356" s="166"/>
      <c r="AA356" s="166"/>
      <c r="AB356" s="166"/>
      <c r="AC356" s="166"/>
      <c r="AD356" s="166"/>
      <c r="AE356" s="166" t="s">
        <v>120</v>
      </c>
      <c r="AF356" s="166">
        <v>0</v>
      </c>
      <c r="AG356" s="166"/>
      <c r="AH356" s="166"/>
      <c r="AI356" s="166"/>
      <c r="AJ356" s="166"/>
      <c r="AK356" s="166"/>
      <c r="AL356" s="166"/>
      <c r="AM356" s="166"/>
      <c r="AN356" s="166"/>
      <c r="AO356" s="166"/>
      <c r="AP356" s="166"/>
      <c r="AQ356" s="166"/>
      <c r="AR356" s="166"/>
      <c r="AS356" s="166"/>
      <c r="AT356" s="166"/>
      <c r="AU356" s="166"/>
      <c r="AV356" s="166"/>
      <c r="AW356" s="166"/>
      <c r="AX356" s="166"/>
      <c r="AY356" s="166"/>
      <c r="AZ356" s="166"/>
      <c r="BA356" s="166"/>
      <c r="BB356" s="166"/>
      <c r="BC356" s="166"/>
      <c r="BD356" s="166"/>
      <c r="BE356" s="166"/>
      <c r="BF356" s="166"/>
      <c r="BG356" s="166"/>
      <c r="BH356" s="166"/>
    </row>
    <row r="357" spans="1:60" outlineLevel="1" x14ac:dyDescent="0.2">
      <c r="A357" s="167"/>
      <c r="B357" s="177"/>
      <c r="C357" s="201" t="s">
        <v>336</v>
      </c>
      <c r="D357" s="180"/>
      <c r="E357" s="185"/>
      <c r="F357" s="190"/>
      <c r="G357" s="190"/>
      <c r="H357" s="190"/>
      <c r="I357" s="190"/>
      <c r="J357" s="190"/>
      <c r="K357" s="190"/>
      <c r="L357" s="190"/>
      <c r="M357" s="190"/>
      <c r="N357" s="190"/>
      <c r="O357" s="190"/>
      <c r="P357" s="190"/>
      <c r="Q357" s="190"/>
      <c r="R357" s="190"/>
      <c r="S357" s="190"/>
      <c r="T357" s="191"/>
      <c r="U357" s="190"/>
      <c r="V357" s="166"/>
      <c r="W357" s="166"/>
      <c r="X357" s="166"/>
      <c r="Y357" s="166"/>
      <c r="Z357" s="166"/>
      <c r="AA357" s="166"/>
      <c r="AB357" s="166"/>
      <c r="AC357" s="166"/>
      <c r="AD357" s="166"/>
      <c r="AE357" s="166" t="s">
        <v>120</v>
      </c>
      <c r="AF357" s="166">
        <v>0</v>
      </c>
      <c r="AG357" s="166"/>
      <c r="AH357" s="166"/>
      <c r="AI357" s="166"/>
      <c r="AJ357" s="166"/>
      <c r="AK357" s="166"/>
      <c r="AL357" s="166"/>
      <c r="AM357" s="166"/>
      <c r="AN357" s="166"/>
      <c r="AO357" s="166"/>
      <c r="AP357" s="166"/>
      <c r="AQ357" s="166"/>
      <c r="AR357" s="166"/>
      <c r="AS357" s="166"/>
      <c r="AT357" s="166"/>
      <c r="AU357" s="166"/>
      <c r="AV357" s="166"/>
      <c r="AW357" s="166"/>
      <c r="AX357" s="166"/>
      <c r="AY357" s="166"/>
      <c r="AZ357" s="166"/>
      <c r="BA357" s="166"/>
      <c r="BB357" s="166"/>
      <c r="BC357" s="166"/>
      <c r="BD357" s="166"/>
      <c r="BE357" s="166"/>
      <c r="BF357" s="166"/>
      <c r="BG357" s="166"/>
      <c r="BH357" s="166"/>
    </row>
    <row r="358" spans="1:60" outlineLevel="1" x14ac:dyDescent="0.2">
      <c r="A358" s="194"/>
      <c r="B358" s="195"/>
      <c r="C358" s="204" t="s">
        <v>337</v>
      </c>
      <c r="D358" s="196"/>
      <c r="E358" s="197">
        <v>21.8477</v>
      </c>
      <c r="F358" s="198"/>
      <c r="G358" s="198"/>
      <c r="H358" s="198"/>
      <c r="I358" s="198"/>
      <c r="J358" s="198"/>
      <c r="K358" s="198"/>
      <c r="L358" s="198"/>
      <c r="M358" s="198"/>
      <c r="N358" s="198"/>
      <c r="O358" s="198"/>
      <c r="P358" s="198"/>
      <c r="Q358" s="198"/>
      <c r="R358" s="198"/>
      <c r="S358" s="198"/>
      <c r="T358" s="199"/>
      <c r="U358" s="198"/>
      <c r="V358" s="166"/>
      <c r="W358" s="166"/>
      <c r="X358" s="166"/>
      <c r="Y358" s="166"/>
      <c r="Z358" s="166"/>
      <c r="AA358" s="166"/>
      <c r="AB358" s="166"/>
      <c r="AC358" s="166"/>
      <c r="AD358" s="166"/>
      <c r="AE358" s="166" t="s">
        <v>120</v>
      </c>
      <c r="AF358" s="166">
        <v>0</v>
      </c>
      <c r="AG358" s="166"/>
      <c r="AH358" s="166"/>
      <c r="AI358" s="166"/>
      <c r="AJ358" s="166"/>
      <c r="AK358" s="166"/>
      <c r="AL358" s="166"/>
      <c r="AM358" s="166"/>
      <c r="AN358" s="166"/>
      <c r="AO358" s="166"/>
      <c r="AP358" s="166"/>
      <c r="AQ358" s="166"/>
      <c r="AR358" s="166"/>
      <c r="AS358" s="166"/>
      <c r="AT358" s="166"/>
      <c r="AU358" s="166"/>
      <c r="AV358" s="166"/>
      <c r="AW358" s="166"/>
      <c r="AX358" s="166"/>
      <c r="AY358" s="166"/>
      <c r="AZ358" s="166"/>
      <c r="BA358" s="166"/>
      <c r="BB358" s="166"/>
      <c r="BC358" s="166"/>
      <c r="BD358" s="166"/>
      <c r="BE358" s="166"/>
      <c r="BF358" s="166"/>
      <c r="BG358" s="166"/>
      <c r="BH358" s="166"/>
    </row>
    <row r="359" spans="1:60" x14ac:dyDescent="0.2">
      <c r="A359" s="6"/>
      <c r="B359" s="7" t="s">
        <v>152</v>
      </c>
      <c r="C359" s="205" t="s">
        <v>152</v>
      </c>
      <c r="D359" s="9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AC359">
        <v>15</v>
      </c>
      <c r="AD359">
        <v>21</v>
      </c>
    </row>
    <row r="360" spans="1:60" x14ac:dyDescent="0.2">
      <c r="C360" s="206"/>
      <c r="D360" s="161"/>
      <c r="AE360" t="s">
        <v>350</v>
      </c>
    </row>
    <row r="361" spans="1:60" x14ac:dyDescent="0.2">
      <c r="D361" s="161"/>
    </row>
    <row r="362" spans="1:60" x14ac:dyDescent="0.2">
      <c r="D362" s="161"/>
    </row>
    <row r="363" spans="1:60" x14ac:dyDescent="0.2">
      <c r="D363" s="161"/>
    </row>
    <row r="364" spans="1:60" x14ac:dyDescent="0.2">
      <c r="D364" s="161"/>
    </row>
    <row r="365" spans="1:60" x14ac:dyDescent="0.2">
      <c r="D365" s="161"/>
    </row>
    <row r="366" spans="1:60" x14ac:dyDescent="0.2">
      <c r="D366" s="161"/>
    </row>
    <row r="367" spans="1:60" x14ac:dyDescent="0.2">
      <c r="D367" s="161"/>
    </row>
    <row r="368" spans="1:60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ZL30 ZL30b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'ZL30 ZL30b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2015-07-16T14:15:56Z</cp:lastPrinted>
  <dcterms:created xsi:type="dcterms:W3CDTF">2009-04-08T07:15:50Z</dcterms:created>
  <dcterms:modified xsi:type="dcterms:W3CDTF">2015-07-16T14:19:14Z</dcterms:modified>
</cp:coreProperties>
</file>